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756" activeTab="0"/>
  </bookViews>
  <sheets>
    <sheet name="Getting started" sheetId="1" r:id="rId1"/>
    <sheet name="Income" sheetId="2" r:id="rId2"/>
    <sheet name="Household bills" sheetId="3" r:id="rId3"/>
    <sheet name="Living costs" sheetId="4" r:id="rId4"/>
    <sheet name="Insurance, loans &amp; banking" sheetId="5" r:id="rId5"/>
    <sheet name="Family &amp; friends" sheetId="6" r:id="rId6"/>
    <sheet name="Travel" sheetId="7" r:id="rId7"/>
    <sheet name="Leisure" sheetId="8" r:id="rId8"/>
    <sheet name="Results" sheetId="9" r:id="rId9"/>
    <sheet name="Advice" sheetId="10" state="hidden" r:id="rId10"/>
    <sheet name="Next steps" sheetId="11" state="hidden" r:id="rId11"/>
  </sheets>
  <definedNames>
    <definedName name="BudgetCategories">'Getting started'!$D$10:$D$12</definedName>
    <definedName name="Periods">'Getting started'!$A$10:$A$17</definedName>
    <definedName name="PeriodTuples">'Getting started'!$B$10:$C$17</definedName>
  </definedNames>
  <calcPr fullCalcOnLoad="1"/>
</workbook>
</file>

<file path=xl/comments3.xml><?xml version="1.0" encoding="utf-8"?>
<comments xmlns="http://schemas.openxmlformats.org/spreadsheetml/2006/main">
  <authors>
    <author>Nina</author>
  </authors>
  <commentList>
    <comment ref="G8" authorId="0">
      <text>
        <r>
          <rPr>
            <sz val="9"/>
            <rFont val="Tahoma"/>
            <family val="2"/>
          </rPr>
          <t xml:space="preserve">Use the Budget dropdown menu to select the category you'd like to put that expenditure into. See the Results tab for the totals of each category
</t>
        </r>
      </text>
    </comment>
  </commentList>
</comments>
</file>

<file path=xl/comments4.xml><?xml version="1.0" encoding="utf-8"?>
<comments xmlns="http://schemas.openxmlformats.org/spreadsheetml/2006/main">
  <authors>
    <author>Nina</author>
  </authors>
  <commentList>
    <comment ref="G8" authorId="0">
      <text>
        <r>
          <rPr>
            <sz val="9"/>
            <rFont val="Tahoma"/>
            <family val="2"/>
          </rPr>
          <t xml:space="preserve">Use the Budget dropdown menu to select the category you'd like to put that expenditure into. See the Results tab for the totals of each category
</t>
        </r>
      </text>
    </comment>
  </commentList>
</comments>
</file>

<file path=xl/comments5.xml><?xml version="1.0" encoding="utf-8"?>
<comments xmlns="http://schemas.openxmlformats.org/spreadsheetml/2006/main">
  <authors>
    <author>Nina</author>
  </authors>
  <commentList>
    <comment ref="G8" authorId="0">
      <text>
        <r>
          <rPr>
            <sz val="9"/>
            <rFont val="Tahoma"/>
            <family val="2"/>
          </rPr>
          <t xml:space="preserve">Use the Budget dropdown menu to select the category you'd like to put that expenditure into. See the Results tab for the totals of each category
</t>
        </r>
      </text>
    </comment>
  </commentList>
</comments>
</file>

<file path=xl/comments6.xml><?xml version="1.0" encoding="utf-8"?>
<comments xmlns="http://schemas.openxmlformats.org/spreadsheetml/2006/main">
  <authors>
    <author>Nina</author>
  </authors>
  <commentList>
    <comment ref="G8" authorId="0">
      <text>
        <r>
          <rPr>
            <sz val="9"/>
            <rFont val="Tahoma"/>
            <family val="2"/>
          </rPr>
          <t xml:space="preserve">Use the Budget dropdown menu to select the category you'd like to put that expenditure into. See the Results tab for the totals of each category
</t>
        </r>
      </text>
    </comment>
  </commentList>
</comments>
</file>

<file path=xl/comments7.xml><?xml version="1.0" encoding="utf-8"?>
<comments xmlns="http://schemas.openxmlformats.org/spreadsheetml/2006/main">
  <authors>
    <author>Nina</author>
  </authors>
  <commentList>
    <comment ref="G8" authorId="0">
      <text>
        <r>
          <rPr>
            <sz val="9"/>
            <rFont val="Tahoma"/>
            <family val="2"/>
          </rPr>
          <t xml:space="preserve">Use the Budget dropdown menu to select the category you'd like to put that expenditure into. See the Results tab for the totals of each category
</t>
        </r>
      </text>
    </comment>
  </commentList>
</comments>
</file>

<file path=xl/comments8.xml><?xml version="1.0" encoding="utf-8"?>
<comments xmlns="http://schemas.openxmlformats.org/spreadsheetml/2006/main">
  <authors>
    <author>Nina</author>
  </authors>
  <commentList>
    <comment ref="G8" authorId="0">
      <text>
        <r>
          <rPr>
            <sz val="9"/>
            <rFont val="Tahoma"/>
            <family val="2"/>
          </rPr>
          <t xml:space="preserve">Use the Budget dropdown menu to select the category you'd like to put that expenditure into. See the Results tab for the totals of each category
</t>
        </r>
      </text>
    </comment>
  </commentList>
</comments>
</file>

<file path=xl/sharedStrings.xml><?xml version="1.0" encoding="utf-8"?>
<sst xmlns="http://schemas.openxmlformats.org/spreadsheetml/2006/main" count="553" uniqueCount="295">
  <si>
    <t>Budget Planner</t>
  </si>
  <si>
    <t>The first step to taking control of your money is creating your own personal budget plan.</t>
  </si>
  <si>
    <t>Our easy-to-use Budget planner will help you get started - and it only takes a few minutes.</t>
  </si>
  <si>
    <t>Day</t>
  </si>
  <si>
    <t>2 weeks</t>
  </si>
  <si>
    <t>Week</t>
  </si>
  <si>
    <t>4 weeks</t>
  </si>
  <si>
    <t>6 months</t>
  </si>
  <si>
    <t xml:space="preserve">4 weeks </t>
  </si>
  <si>
    <t>Month</t>
  </si>
  <si>
    <t>Quarter</t>
  </si>
  <si>
    <t>Year</t>
  </si>
  <si>
    <t>INCOME</t>
  </si>
  <si>
    <t>Your income amounts to</t>
  </si>
  <si>
    <t>FREQUENCY</t>
  </si>
  <si>
    <t>MONTHLY TOTAL</t>
  </si>
  <si>
    <t>PAY</t>
  </si>
  <si>
    <t>Pay (after tax)</t>
  </si>
  <si>
    <t>Income from self-employment</t>
  </si>
  <si>
    <t>Statutory Sick Pay</t>
  </si>
  <si>
    <t>Statutory Maternity Pay</t>
  </si>
  <si>
    <t>BENEFITS &amp; TAX CREDITS</t>
  </si>
  <si>
    <t>Jobseeker's Allowance</t>
  </si>
  <si>
    <t>Income Support</t>
  </si>
  <si>
    <t>Working Tax Credit</t>
  </si>
  <si>
    <t>Child Tax Credit</t>
  </si>
  <si>
    <t>Child Benefit</t>
  </si>
  <si>
    <t>Employment and Support Allowance (or Incapacity Benefit)</t>
  </si>
  <si>
    <t>Universal Credit</t>
  </si>
  <si>
    <t>Disability Living Allowance (or Personal Independence Payment</t>
  </si>
  <si>
    <t>Attendance Allowance</t>
  </si>
  <si>
    <t>Carer's Allowance</t>
  </si>
  <si>
    <t>Housing Benefit</t>
  </si>
  <si>
    <t>Maternity Allowance</t>
  </si>
  <si>
    <t>PENSION</t>
  </si>
  <si>
    <t>State Pension</t>
  </si>
  <si>
    <t>Workplace pension</t>
  </si>
  <si>
    <t>Private pension or annuity</t>
  </si>
  <si>
    <t>Pension Credit</t>
  </si>
  <si>
    <t>OTHER INCOME</t>
  </si>
  <si>
    <t>Income from savings &amp; investments</t>
  </si>
  <si>
    <t>Board or rent</t>
  </si>
  <si>
    <t>Child maintenance</t>
  </si>
  <si>
    <t>Student loans &amp; grants</t>
  </si>
  <si>
    <t>Other financial support</t>
  </si>
  <si>
    <t>Gifts from family &amp; friends</t>
  </si>
  <si>
    <t>YOUR ADDITIONAL ITEMS</t>
  </si>
  <si>
    <t>Income total</t>
  </si>
  <si>
    <t>HOUSEHOLD BILLS</t>
  </si>
  <si>
    <t>Your household bills amount to</t>
  </si>
  <si>
    <t>EXPENSE</t>
  </si>
  <si>
    <t>MORTGAGE &amp; RENT</t>
  </si>
  <si>
    <t>Mortgage payment</t>
  </si>
  <si>
    <t>Rent</t>
  </si>
  <si>
    <t>Mortgage endowment</t>
  </si>
  <si>
    <t>Mortgage life insurance</t>
  </si>
  <si>
    <t>Mortgage payment protection insurance</t>
  </si>
  <si>
    <t>OTHER PROPERTY CHARGES</t>
  </si>
  <si>
    <t>Ground rent</t>
  </si>
  <si>
    <t>Service charge</t>
  </si>
  <si>
    <t>HOME INSURANCE</t>
  </si>
  <si>
    <t>Buildings insurance</t>
  </si>
  <si>
    <t>Contents insurance</t>
  </si>
  <si>
    <t>UTILITIES</t>
  </si>
  <si>
    <t>Council Tax or Rates</t>
  </si>
  <si>
    <t>Gas</t>
  </si>
  <si>
    <t>Electricity</t>
  </si>
  <si>
    <t>Other household fuel</t>
  </si>
  <si>
    <t>Water</t>
  </si>
  <si>
    <t>Home phone</t>
  </si>
  <si>
    <t>Mobile phones</t>
  </si>
  <si>
    <t>Internet/broadband</t>
  </si>
  <si>
    <t>Anti-virus and other IT costs</t>
  </si>
  <si>
    <t>TV licence</t>
  </si>
  <si>
    <t>Satellite or digital TV</t>
  </si>
  <si>
    <t>Cleaner, window cleaner, etc</t>
  </si>
  <si>
    <t>Home maintenance</t>
  </si>
  <si>
    <t>Garden maintenance</t>
  </si>
  <si>
    <t>Appliance rental</t>
  </si>
  <si>
    <t>Boiler cover</t>
  </si>
  <si>
    <t>Household bills total</t>
  </si>
  <si>
    <t>All expenses</t>
  </si>
  <si>
    <t>LIVING COSTS</t>
  </si>
  <si>
    <t>Your living costs amount to</t>
  </si>
  <si>
    <t>FOOD &amp; DRINK</t>
  </si>
  <si>
    <t>Grocery shopping</t>
  </si>
  <si>
    <t>Takeaways</t>
  </si>
  <si>
    <t>Alcohol at home</t>
  </si>
  <si>
    <t>Cigarettes &amp; tobacco</t>
  </si>
  <si>
    <t>WORK</t>
  </si>
  <si>
    <t>Lunches &amp; snacks</t>
  </si>
  <si>
    <t>Takeaway coffees, etc</t>
  </si>
  <si>
    <t>Union/professional fees</t>
  </si>
  <si>
    <t>CLOTHES &amp; SHOES</t>
  </si>
  <si>
    <t>Children's clothes</t>
  </si>
  <si>
    <t>School uniform</t>
  </si>
  <si>
    <t>Shoes</t>
  </si>
  <si>
    <t>Work clothes</t>
  </si>
  <si>
    <t>New clothes for you</t>
  </si>
  <si>
    <t>Laundry and dry cleaning</t>
  </si>
  <si>
    <t>HEALTH &amp; BEAUTY</t>
  </si>
  <si>
    <t>Hairdressing</t>
  </si>
  <si>
    <t>Beauty treatments</t>
  </si>
  <si>
    <t>Toiletries</t>
  </si>
  <si>
    <t>Eye care</t>
  </si>
  <si>
    <t>Dental care</t>
  </si>
  <si>
    <t>Prescriptions &amp; medicines</t>
  </si>
  <si>
    <t>Living costs total</t>
  </si>
  <si>
    <t>INSURANCE, LOANS &amp; BANKING</t>
  </si>
  <si>
    <t>Your insurance, loans and banking costs amount to</t>
  </si>
  <si>
    <t>INSURANCE</t>
  </si>
  <si>
    <t>Life insurance</t>
  </si>
  <si>
    <t>Income protection insurance</t>
  </si>
  <si>
    <t>Critical illness insurance</t>
  </si>
  <si>
    <t>Payment protection insurance</t>
  </si>
  <si>
    <t>Credit card insurance</t>
  </si>
  <si>
    <t>Health insurance</t>
  </si>
  <si>
    <t>Dental insurance</t>
  </si>
  <si>
    <t>BANKING</t>
  </si>
  <si>
    <t>Overdraft charges and interest</t>
  </si>
  <si>
    <t>Bank account fees</t>
  </si>
  <si>
    <t>Penalties</t>
  </si>
  <si>
    <t>LOANS &amp; CREDIT</t>
  </si>
  <si>
    <t>Loan repayments</t>
  </si>
  <si>
    <t>Student loan repayments</t>
  </si>
  <si>
    <t>Credit card repayments</t>
  </si>
  <si>
    <t>Hire purchase &amp; catalogue repayments</t>
  </si>
  <si>
    <t>SAVINGS &amp; INVESTMENTS</t>
  </si>
  <si>
    <t>Regular saving</t>
  </si>
  <si>
    <t>Lump sum saving</t>
  </si>
  <si>
    <t>Payments into ISAs</t>
  </si>
  <si>
    <t>Buying shares &amp; other investments</t>
  </si>
  <si>
    <t>Private pension contributions</t>
  </si>
  <si>
    <t>FUTURE PLANS</t>
  </si>
  <si>
    <t>Long term care plan</t>
  </si>
  <si>
    <t>Funeral plan</t>
  </si>
  <si>
    <t>FINANCIAL &amp; LEGAL ADVICE</t>
  </si>
  <si>
    <t>Financial &amp; legal advice</t>
  </si>
  <si>
    <t>Insurance, loans... total</t>
  </si>
  <si>
    <t>FAMILY &amp; FRIENDS</t>
  </si>
  <si>
    <t>Your family and friends expenses amount to</t>
  </si>
  <si>
    <t>CHILDREN</t>
  </si>
  <si>
    <t>Childcare</t>
  </si>
  <si>
    <t>Nappies and baby items</t>
  </si>
  <si>
    <t>Activities &amp; clubs</t>
  </si>
  <si>
    <t>Toys &amp; treats</t>
  </si>
  <si>
    <t>Pocket money</t>
  </si>
  <si>
    <t>Babysitting</t>
  </si>
  <si>
    <t>Maintenance or child support</t>
  </si>
  <si>
    <t>SCHOOL</t>
  </si>
  <si>
    <t>School fees</t>
  </si>
  <si>
    <t>School trips</t>
  </si>
  <si>
    <t>School dinners</t>
  </si>
  <si>
    <t>After-school clubs</t>
  </si>
  <si>
    <t>SUPPORT FOR SCHOOL CHILDREN</t>
  </si>
  <si>
    <t>Support for student children</t>
  </si>
  <si>
    <t>SUPPORT FOR OTHER RELATIVES</t>
  </si>
  <si>
    <t>Support for other relatives</t>
  </si>
  <si>
    <t>PETS</t>
  </si>
  <si>
    <t>Food</t>
  </si>
  <si>
    <t>Vet bills</t>
  </si>
  <si>
    <t>Pet insurance</t>
  </si>
  <si>
    <t>DONATIONS &amp; SPONSORSHIPS</t>
  </si>
  <si>
    <t>Donations &amp; sponsorships</t>
  </si>
  <si>
    <t>LOANS REPAYMENT TO FAMILY/FRIEND</t>
  </si>
  <si>
    <t>Loan repayment to family/friend</t>
  </si>
  <si>
    <t>Family and friends total</t>
  </si>
  <si>
    <t>TRAVEL</t>
  </si>
  <si>
    <t>Your travel amounts to</t>
  </si>
  <si>
    <t>CAR COSTS</t>
  </si>
  <si>
    <t>Petrol/diesel</t>
  </si>
  <si>
    <t>Car insurance</t>
  </si>
  <si>
    <t>Breakdown cover</t>
  </si>
  <si>
    <t>Car tax</t>
  </si>
  <si>
    <t>Car finance or loan repayment</t>
  </si>
  <si>
    <t>Loan insurance</t>
  </si>
  <si>
    <t>MOT</t>
  </si>
  <si>
    <t>Maintenance &amp; repairs</t>
  </si>
  <si>
    <t>Parking &amp; tolls</t>
  </si>
  <si>
    <t>PUBLIC TRANSPORT</t>
  </si>
  <si>
    <t>Bus, tube &amp; tram fares</t>
  </si>
  <si>
    <t>Trains</t>
  </si>
  <si>
    <t>Taxis</t>
  </si>
  <si>
    <t>Air travel</t>
  </si>
  <si>
    <t>Travel total</t>
  </si>
  <si>
    <t>LEISURE</t>
  </si>
  <si>
    <t>Your leisure costs amount to</t>
  </si>
  <si>
    <t>ENTERTAINMENT</t>
  </si>
  <si>
    <t>Cinema &amp; theatre trips</t>
  </si>
  <si>
    <t>Days out</t>
  </si>
  <si>
    <t>Books, music, films, games, etc</t>
  </si>
  <si>
    <t>Hobbies</t>
  </si>
  <si>
    <t>Eating out</t>
  </si>
  <si>
    <t>Going out for drinks</t>
  </si>
  <si>
    <t>Sport &amp; gym</t>
  </si>
  <si>
    <t>Lottery &amp; gambling</t>
  </si>
  <si>
    <t>Newspapers &amp; magazines</t>
  </si>
  <si>
    <t>ONE-OFFS</t>
  </si>
  <si>
    <t>Birthdays</t>
  </si>
  <si>
    <t>Christmas</t>
  </si>
  <si>
    <t>Other festivals &amp; celebrations</t>
  </si>
  <si>
    <t>Weddings</t>
  </si>
  <si>
    <t>HOLIDAYS</t>
  </si>
  <si>
    <t>Holidays</t>
  </si>
  <si>
    <t>Travel insurance</t>
  </si>
  <si>
    <t>Spending money</t>
  </si>
  <si>
    <t>Leisure total</t>
  </si>
  <si>
    <t>RESULTS</t>
  </si>
  <si>
    <t>Your budget</t>
  </si>
  <si>
    <t>Show totals per month</t>
  </si>
  <si>
    <t>Total income</t>
  </si>
  <si>
    <t>Total spending</t>
  </si>
  <si>
    <t>You have a balance of</t>
  </si>
  <si>
    <t>Spending breakdown</t>
  </si>
  <si>
    <t>Totals per month</t>
  </si>
  <si>
    <t>% of all expenses</t>
  </si>
  <si>
    <t>Next steps</t>
  </si>
  <si>
    <t>Household bills</t>
  </si>
  <si>
    <t>Edit</t>
  </si>
  <si>
    <t>Living costs</t>
  </si>
  <si>
    <t>Insurance, loans &amp; banking</t>
  </si>
  <si>
    <t>Family &amp; friends</t>
  </si>
  <si>
    <t>Travel</t>
  </si>
  <si>
    <t>Leisure</t>
  </si>
  <si>
    <t>Positive</t>
  </si>
  <si>
    <t>Good news - your budget is in credit!</t>
  </si>
  <si>
    <t>In other words, you're more than covering your spending with the money you have coming in.</t>
  </si>
  <si>
    <t>So if you're sure you've filled in all your figures correctly and you've been honest about your spending then you're in a good position.</t>
  </si>
  <si>
    <t>There are still things you could do. Go to your next steps to find out how to clear any loans or other borrowing you have, or start saving for the future.</t>
  </si>
  <si>
    <t>Negative</t>
  </si>
  <si>
    <t>Oh dear - you're spending more than you have coming in!</t>
  </si>
  <si>
    <t>It's really important that you get your budget back on track.</t>
  </si>
  <si>
    <t>Otherwise you'll find yourself using up your savings (if you have any), or worse, getting into debt just to maintain your spending each month.</t>
  </si>
  <si>
    <t>Go to your next steps to find out where you might be able to cut costs and how to check you're getting all the help you're entitled to.</t>
  </si>
  <si>
    <t>Balance</t>
  </si>
  <si>
    <t>Good news - your budget balances!</t>
  </si>
  <si>
    <t>In other words, your income covers your spending.</t>
  </si>
  <si>
    <t>So if you're sure you've filled in all your figures correctly and you've been honest about your spending then this is a good start.</t>
  </si>
  <si>
    <t>There are still things you should do to protect yourself. Go to your next steps to find out where you might be able to cut costs and perhaps build up a savings cushion. Otherwise an unexpected bill – like a burst pipe or a car breakdown – could tip you into a situation where you're spending more than you earn.</t>
  </si>
  <si>
    <t>POSITIVE</t>
  </si>
  <si>
    <t>Title</t>
  </si>
  <si>
    <t>Pay off anything you owe</t>
  </si>
  <si>
    <t>Message</t>
  </si>
  <si>
    <t>Plan to pay off any money you owe. Because you'll probably be paying more to borrow than you can earn as a saver, it makes sense to start here.</t>
  </si>
  <si>
    <t>Link1</t>
  </si>
  <si>
    <t>Should you save, or pay off loans and cards? </t>
  </si>
  <si>
    <t>https://www.moneyadviceservice.org.uk/en/articles/should-i-save-or-pay-off-debt</t>
  </si>
  <si>
    <t>Link2</t>
  </si>
  <si>
    <t>Should you pay off your mortgage early?</t>
  </si>
  <si>
    <t>https://www.moneyadviceservice.org.uk/en/articles/should-you-pay-off-your-mortgage-early</t>
  </si>
  <si>
    <t>Make your money grow</t>
  </si>
  <si>
    <t xml:space="preserve">It's usually a good idea to put some money aside for emergencies. You may also want to save up for big one-off expenses, like Christmas, a holiday or household goods. If you put aside a little each month it soon builds up. </t>
  </si>
  <si>
    <t>Planning your savings</t>
  </si>
  <si>
    <t>http://yourmoney.moneyadviceservice.org.uk/products/savings/savings.html</t>
  </si>
  <si>
    <t>Savings calculator</t>
  </si>
  <si>
    <t>https://www.moneyadviceservice.org.uk/en/tools/savings-calculator</t>
  </si>
  <si>
    <t>Save yourself some cash</t>
  </si>
  <si>
    <t xml:space="preserve">Even if you can afford it, there's no sense in spending more than you have to. You might be able to get a cheaper deal on your phone or TV package. Or you might find you're paying over the odds for your gas and electricity. </t>
  </si>
  <si>
    <t>Money saving tips</t>
  </si>
  <si>
    <t>https://www.moneyadviceservice.org.uk/en/categories/money-saving-tips</t>
  </si>
  <si>
    <t>NEUTRAL</t>
  </si>
  <si>
    <t>Save yourself some money</t>
  </si>
  <si>
    <t xml:space="preserve">Don't spend more than you need to – shop around! You might be able to get a cheaper deal on your phone or TV package. Or you might find you're paying over the odds for your gas and electricity. </t>
  </si>
  <si>
    <t>See our Money saving tips to find out how you can cut costs.</t>
  </si>
  <si>
    <t>Build up your savings</t>
  </si>
  <si>
    <t xml:space="preserve">Even a small amount of savings can come in handy and stop you tipping into debt if things go wrong. You might think you can't afford to save, but it's surprising how you can find small amounts here and there and they soon add up. </t>
  </si>
  <si>
    <t>Action plan - Build an emergency savings fund</t>
  </si>
  <si>
    <t>https://www.moneyadviceservice.org.uk/en/action_plans/build-an-emergency-savings-fund</t>
  </si>
  <si>
    <t>Claim everything you're entitled to</t>
  </si>
  <si>
    <t xml:space="preserve">Many people are missing out on money that could be theirs because they don't know what they can claim. It doesn't take long to find out what you're entitled to - go on - you've got nothing to lose! </t>
  </si>
  <si>
    <t>Make sure you're getting the right entitlements</t>
  </si>
  <si>
    <t>https://www.moneyadviceservice.org.uk/en/articles/make-sure-youre-getting-the-right-entitlements</t>
  </si>
  <si>
    <t>NEGATIVE</t>
  </si>
  <si>
    <t>Cut back</t>
  </si>
  <si>
    <t xml:space="preserve">Look for cheaper deals on things like your phone or TV package. And find out if you're paying over the odds for your gas and electricity. You also need to urgently cut back on the things you don't really need. </t>
  </si>
  <si>
    <t>Cut back calculator</t>
  </si>
  <si>
    <t>https://www.moneyadviceservice.org.uk/en/tools/cut-back-calculator</t>
  </si>
  <si>
    <t>You might be missing out on money that could be yours. It doesn't take long to find out what you're entitled to – go on – it could make a big difference!</t>
  </si>
  <si>
    <t>Get on top of your debts</t>
  </si>
  <si>
    <t>If you feel you're starting to struggle with your debts, try not to panic or ignore the problem. There's always a solution but you have to act sooner rather than later.</t>
  </si>
  <si>
    <t>Help if struggling with debt</t>
  </si>
  <si>
    <t>https://www.moneyadviceservice.org.uk/en/categories/help-if-struggling-with-debt</t>
  </si>
  <si>
    <t xml:space="preserve"> </t>
  </si>
  <si>
    <t>BUDGET</t>
  </si>
  <si>
    <t>Housing Costs &amp; Utilities</t>
  </si>
  <si>
    <t>Other Household Expenditure</t>
  </si>
  <si>
    <t>Savings, Big Purchases &amp; Giving</t>
  </si>
  <si>
    <t>This Budget Planner was devised by the Money Advice Service and was slightly adapted by            Money Matters Leicester</t>
  </si>
  <si>
    <t xml:space="preserve">Use the original Budget Planner online </t>
  </si>
  <si>
    <t xml:space="preserve">All sheets in this workbook are protected with the password 'money' </t>
  </si>
  <si>
    <t>You can always lock it again afterwards if you wish.</t>
  </si>
  <si>
    <t>If you are confident, you can unlock a sheet to make your own changes.</t>
  </si>
  <si>
    <t>to stop you making unintended changes.</t>
  </si>
  <si>
    <t>Each sheet must be locked / unlocked individually.</t>
  </si>
  <si>
    <t>Any problems please email    info@moneymattersleicester.org</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</si>
</sst>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
    <numFmt numFmtId="165" formatCode="_-\£* #,##0.00_-;&quot;-£&quot;* #,##0.00_-;_-\£* \-??_-;_-@_-"/>
  </numFmts>
  <fonts count="80">
    <font>
      <sz val="11"/>
      <color indexed="8"/>
      <name val="Calibri"/>
      <family val="2"/>
    </font>
    <font>
      <sz val="10"/>
      <name val="Arial"/>
      <family val="0"/>
    </font>
    <font>
      <b/>
      <sz val="36"/>
      <color indexed="17"/>
      <name val="Calibri"/>
      <family val="2"/>
    </font>
    <font>
      <sz val="20"/>
      <name val="Calibri"/>
      <family val="2"/>
    </font>
    <font>
      <sz val="20"/>
      <color indexed="63"/>
      <name val="Helvetica Neue"/>
      <family val="0"/>
    </font>
    <font>
      <sz val="18"/>
      <color indexed="8"/>
      <name val="Calibri"/>
      <family val="2"/>
    </font>
    <font>
      <u val="single"/>
      <sz val="18"/>
      <color indexed="39"/>
      <name val="Calibri"/>
      <family val="2"/>
    </font>
    <font>
      <u val="single"/>
      <sz val="11"/>
      <color indexed="39"/>
      <name val="Calibri"/>
      <family val="2"/>
    </font>
    <font>
      <u val="single"/>
      <sz val="11"/>
      <color indexed="17"/>
      <name val="Calibri"/>
      <family val="2"/>
    </font>
    <font>
      <b/>
      <sz val="28"/>
      <color indexed="17"/>
      <name val="Calibri"/>
      <family val="2"/>
    </font>
    <font>
      <b/>
      <sz val="18"/>
      <color indexed="17"/>
      <name val="Calibri"/>
      <family val="2"/>
    </font>
    <font>
      <sz val="18"/>
      <color indexed="17"/>
      <name val="Calibri"/>
      <family val="2"/>
    </font>
    <font>
      <b/>
      <sz val="14"/>
      <color indexed="17"/>
      <name val="Calibri"/>
      <family val="2"/>
    </font>
    <font>
      <b/>
      <sz val="18"/>
      <color indexed="8"/>
      <name val="Calibri"/>
      <family val="2"/>
    </font>
    <font>
      <sz val="16"/>
      <color indexed="8"/>
      <name val="Calibri"/>
      <family val="2"/>
    </font>
    <font>
      <sz val="16"/>
      <color indexed="9"/>
      <name val="Calibri"/>
      <family val="2"/>
    </font>
    <font>
      <b/>
      <sz val="14"/>
      <color indexed="8"/>
      <name val="Calibri"/>
      <family val="2"/>
    </font>
    <font>
      <sz val="14"/>
      <color indexed="8"/>
      <name val="Calibri"/>
      <family val="2"/>
    </font>
    <font>
      <b/>
      <sz val="18"/>
      <color indexed="21"/>
      <name val="Calibri"/>
      <family val="2"/>
    </font>
    <font>
      <u val="single"/>
      <sz val="14"/>
      <color indexed="39"/>
      <name val="Calibri"/>
      <family val="2"/>
    </font>
    <font>
      <sz val="11"/>
      <color indexed="17"/>
      <name val="Calibri"/>
      <family val="2"/>
    </font>
    <font>
      <b/>
      <sz val="24"/>
      <color indexed="17"/>
      <name val="Calibri"/>
      <family val="2"/>
    </font>
    <font>
      <sz val="14"/>
      <color indexed="17"/>
      <name val="Calibri"/>
      <family val="2"/>
    </font>
    <font>
      <b/>
      <sz val="18"/>
      <name val="Calibri"/>
      <family val="2"/>
    </font>
    <font>
      <b/>
      <sz val="10"/>
      <name val="Calibri"/>
      <family val="2"/>
    </font>
    <font>
      <sz val="14"/>
      <name val="Calibri"/>
      <family val="2"/>
    </font>
    <font>
      <sz val="18"/>
      <name val="Calibri"/>
      <family val="2"/>
    </font>
    <font>
      <sz val="14"/>
      <color indexed="12"/>
      <name val="Calibri"/>
      <family val="2"/>
    </font>
    <font>
      <b/>
      <sz val="14"/>
      <color indexed="12"/>
      <name val="Calibri"/>
      <family val="2"/>
    </font>
    <font>
      <sz val="18"/>
      <color indexed="10"/>
      <name val="Calibri"/>
      <family val="2"/>
    </font>
    <font>
      <sz val="14"/>
      <color indexed="8"/>
      <name val="Helvetica Neue"/>
      <family val="0"/>
    </font>
    <font>
      <b/>
      <sz val="11"/>
      <color indexed="8"/>
      <name val="Calibri"/>
      <family val="2"/>
    </font>
    <font>
      <b/>
      <sz val="14"/>
      <color indexed="63"/>
      <name val="Arial"/>
      <family val="2"/>
    </font>
    <font>
      <sz val="14"/>
      <color indexed="63"/>
      <name val="Arial"/>
      <family val="2"/>
    </font>
    <font>
      <b/>
      <sz val="9"/>
      <color indexed="8"/>
      <name val="Calibri"/>
      <family val="2"/>
    </font>
    <font>
      <b/>
      <sz val="10"/>
      <name val="Arial"/>
      <family val="2"/>
    </font>
    <font>
      <b/>
      <sz val="26"/>
      <color indexed="10"/>
      <name val="Calibri"/>
      <family val="2"/>
    </font>
    <font>
      <b/>
      <sz val="26"/>
      <color indexed="17"/>
      <name val="Calibri"/>
      <family val="2"/>
    </font>
    <font>
      <b/>
      <sz val="20"/>
      <color indexed="8"/>
      <name val="Calibri"/>
      <family val="2"/>
    </font>
    <font>
      <sz val="9"/>
      <name val="Tahoma"/>
      <family val="2"/>
    </font>
    <font>
      <sz val="9.2"/>
      <color indexed="8"/>
      <name val="Arial"/>
      <family val="0"/>
    </font>
    <font>
      <sz val="11"/>
      <color indexed="9"/>
      <name val="Calibri"/>
      <family val="2"/>
    </font>
    <font>
      <sz val="11"/>
      <color indexed="37"/>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53"/>
      <name val="Calibri"/>
      <family val="2"/>
    </font>
    <font>
      <sz val="14"/>
      <color indexed="62"/>
      <name val="Calibri"/>
      <family val="2"/>
    </font>
    <font>
      <u val="single"/>
      <sz val="11"/>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4" tint="-0.4999699890613556"/>
      <name val="Calibri"/>
      <family val="2"/>
    </font>
    <font>
      <sz val="14"/>
      <color theme="4" tint="-0.4999699890613556"/>
      <name val="Calibri"/>
      <family val="2"/>
    </font>
    <font>
      <u val="single"/>
      <sz val="11"/>
      <color theme="4" tint="-0.4999699890613556"/>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7"/>
        <bgColor indexed="64"/>
      </patternFill>
    </fill>
    <fill>
      <patternFill patternType="solid">
        <fgColor indexed="55"/>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color indexed="63"/>
      </left>
      <right>
        <color indexed="63"/>
      </right>
      <top>
        <color indexed="63"/>
      </top>
      <bottom style="medium">
        <color indexed="8"/>
      </bottom>
    </border>
    <border>
      <left>
        <color indexed="63"/>
      </left>
      <right>
        <color indexed="63"/>
      </right>
      <top style="thin">
        <color indexed="8"/>
      </top>
      <bottom style="medium">
        <color indexed="8"/>
      </bottom>
    </border>
    <border>
      <left>
        <color indexed="63"/>
      </left>
      <right>
        <color indexed="63"/>
      </right>
      <top>
        <color indexed="63"/>
      </top>
      <bottom style="thin"/>
    </border>
    <border>
      <left>
        <color indexed="63"/>
      </left>
      <right>
        <color indexed="63"/>
      </right>
      <top style="thin"/>
      <bottom style="mediu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7"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1" fillId="0" borderId="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43">
    <xf numFmtId="0" fontId="0" fillId="0" borderId="0" xfId="0" applyAlignment="1">
      <alignment/>
    </xf>
    <xf numFmtId="0" fontId="0" fillId="0" borderId="0" xfId="0" applyFill="1" applyBorder="1" applyAlignment="1">
      <alignment/>
    </xf>
    <xf numFmtId="0" fontId="0" fillId="0" borderId="0" xfId="0" applyFont="1" applyFill="1" applyBorder="1" applyAlignment="1">
      <alignment wrapText="1"/>
    </xf>
    <xf numFmtId="0" fontId="0" fillId="0" borderId="0" xfId="0" applyFill="1" applyAlignment="1">
      <alignment/>
    </xf>
    <xf numFmtId="165" fontId="0" fillId="0" borderId="0" xfId="0" applyNumberFormat="1" applyFill="1" applyAlignment="1">
      <alignment/>
    </xf>
    <xf numFmtId="0" fontId="9" fillId="0" borderId="0" xfId="0" applyFont="1" applyFill="1" applyBorder="1" applyAlignment="1">
      <alignment/>
    </xf>
    <xf numFmtId="0" fontId="10" fillId="0" borderId="0" xfId="0" applyFont="1" applyFill="1" applyBorder="1" applyAlignment="1">
      <alignment/>
    </xf>
    <xf numFmtId="0" fontId="11" fillId="0" borderId="0" xfId="0" applyFont="1" applyFill="1" applyBorder="1" applyAlignment="1">
      <alignment/>
    </xf>
    <xf numFmtId="0" fontId="12" fillId="0" borderId="0" xfId="0" applyFont="1" applyFill="1" applyBorder="1" applyAlignment="1">
      <alignment horizontal="right"/>
    </xf>
    <xf numFmtId="165" fontId="10" fillId="0" borderId="0" xfId="0" applyNumberFormat="1" applyFont="1" applyFill="1" applyAlignment="1">
      <alignment/>
    </xf>
    <xf numFmtId="0" fontId="13" fillId="0" borderId="0" xfId="0" applyFont="1" applyFill="1" applyBorder="1" applyAlignment="1">
      <alignment/>
    </xf>
    <xf numFmtId="0" fontId="5" fillId="0" borderId="0" xfId="0" applyFont="1" applyFill="1" applyBorder="1" applyAlignment="1">
      <alignment wrapText="1"/>
    </xf>
    <xf numFmtId="0" fontId="13" fillId="0" borderId="0" xfId="0" applyFont="1" applyFill="1" applyAlignment="1">
      <alignment/>
    </xf>
    <xf numFmtId="0" fontId="14" fillId="33" borderId="10" xfId="0" applyFont="1" applyFill="1" applyBorder="1" applyAlignment="1">
      <alignment horizontal="center" vertical="center"/>
    </xf>
    <xf numFmtId="165" fontId="15" fillId="34" borderId="0" xfId="0" applyNumberFormat="1" applyFont="1" applyFill="1" applyAlignment="1">
      <alignment horizontal="center" vertical="center"/>
    </xf>
    <xf numFmtId="0" fontId="16" fillId="0" borderId="0" xfId="0" applyFont="1" applyFill="1" applyBorder="1" applyAlignment="1">
      <alignment/>
    </xf>
    <xf numFmtId="0" fontId="17" fillId="0" borderId="0" xfId="0" applyFont="1" applyFill="1" applyBorder="1" applyAlignment="1">
      <alignment wrapText="1"/>
    </xf>
    <xf numFmtId="0" fontId="17" fillId="0" borderId="0" xfId="0" applyFont="1" applyFill="1" applyAlignment="1">
      <alignment/>
    </xf>
    <xf numFmtId="165" fontId="17" fillId="35" borderId="0" xfId="0" applyNumberFormat="1" applyFont="1" applyFill="1" applyAlignment="1">
      <alignment horizontal="center"/>
    </xf>
    <xf numFmtId="0" fontId="17" fillId="0" borderId="0" xfId="0" applyFont="1" applyFill="1" applyBorder="1" applyAlignment="1">
      <alignment/>
    </xf>
    <xf numFmtId="165" fontId="17" fillId="0" borderId="0" xfId="0" applyNumberFormat="1" applyFont="1" applyFill="1" applyAlignment="1">
      <alignment horizontal="center"/>
    </xf>
    <xf numFmtId="0" fontId="16" fillId="0" borderId="0" xfId="0" applyFont="1" applyFill="1" applyAlignment="1">
      <alignment wrapText="1"/>
    </xf>
    <xf numFmtId="165" fontId="18" fillId="0" borderId="0" xfId="0" applyNumberFormat="1" applyFont="1" applyFill="1" applyAlignment="1">
      <alignment/>
    </xf>
    <xf numFmtId="0" fontId="5" fillId="0" borderId="0" xfId="0" applyFont="1" applyFill="1" applyBorder="1" applyAlignment="1">
      <alignment/>
    </xf>
    <xf numFmtId="0" fontId="5" fillId="0" borderId="0" xfId="0" applyFont="1" applyFill="1" applyAlignment="1">
      <alignment/>
    </xf>
    <xf numFmtId="165" fontId="10" fillId="0" borderId="0" xfId="0" applyNumberFormat="1" applyFont="1" applyFill="1" applyBorder="1" applyAlignment="1">
      <alignment horizontal="right" vertical="center"/>
    </xf>
    <xf numFmtId="165" fontId="0" fillId="0" borderId="0" xfId="0" applyNumberFormat="1" applyFill="1" applyAlignment="1">
      <alignment horizontal="center"/>
    </xf>
    <xf numFmtId="165" fontId="13" fillId="0" borderId="0" xfId="53" applyNumberFormat="1" applyFont="1" applyFill="1" applyBorder="1" applyAlignment="1" applyProtection="1">
      <alignment vertical="center"/>
      <protection/>
    </xf>
    <xf numFmtId="165" fontId="19" fillId="0" borderId="0" xfId="53" applyNumberFormat="1" applyFont="1" applyFill="1" applyBorder="1" applyAlignment="1" applyProtection="1">
      <alignment horizontal="right" vertical="center"/>
      <protection/>
    </xf>
    <xf numFmtId="0" fontId="0" fillId="0" borderId="0" xfId="0" applyFont="1" applyFill="1" applyAlignment="1">
      <alignment/>
    </xf>
    <xf numFmtId="0" fontId="17" fillId="0" borderId="0" xfId="0" applyFont="1" applyFill="1" applyAlignment="1">
      <alignment wrapText="1"/>
    </xf>
    <xf numFmtId="165" fontId="0" fillId="0" borderId="0" xfId="0" applyNumberFormat="1" applyFont="1" applyFill="1" applyAlignment="1">
      <alignment/>
    </xf>
    <xf numFmtId="0" fontId="0" fillId="0" borderId="0" xfId="0" applyFont="1" applyFill="1" applyBorder="1" applyAlignment="1">
      <alignment/>
    </xf>
    <xf numFmtId="0" fontId="16" fillId="0" borderId="0" xfId="0" applyFont="1" applyFill="1" applyAlignment="1">
      <alignment/>
    </xf>
    <xf numFmtId="165" fontId="17" fillId="0" borderId="0" xfId="0" applyNumberFormat="1" applyFont="1" applyFill="1" applyBorder="1" applyAlignment="1">
      <alignment horizontal="center"/>
    </xf>
    <xf numFmtId="165" fontId="0" fillId="0" borderId="0" xfId="0" applyNumberFormat="1" applyFont="1" applyFill="1" applyAlignment="1">
      <alignment horizontal="center"/>
    </xf>
    <xf numFmtId="0" fontId="5" fillId="0" borderId="0" xfId="0" applyFont="1" applyFill="1" applyAlignment="1">
      <alignment wrapText="1"/>
    </xf>
    <xf numFmtId="0" fontId="10" fillId="0" borderId="0" xfId="0" applyFont="1" applyFill="1" applyAlignment="1">
      <alignment horizontal="right" vertical="center"/>
    </xf>
    <xf numFmtId="165" fontId="19" fillId="0" borderId="0" xfId="53" applyNumberFormat="1" applyFont="1" applyFill="1" applyBorder="1" applyAlignment="1" applyProtection="1">
      <alignment horizontal="right"/>
      <protection/>
    </xf>
    <xf numFmtId="0" fontId="0" fillId="0" borderId="0" xfId="0" applyFont="1" applyFill="1" applyAlignment="1">
      <alignment wrapText="1"/>
    </xf>
    <xf numFmtId="165" fontId="17" fillId="33" borderId="0" xfId="0" applyNumberFormat="1" applyFont="1" applyFill="1" applyAlignment="1">
      <alignment horizontal="center"/>
    </xf>
    <xf numFmtId="0" fontId="10" fillId="0" borderId="0" xfId="0" applyFont="1" applyFill="1" applyAlignment="1">
      <alignment/>
    </xf>
    <xf numFmtId="0" fontId="11" fillId="0" borderId="0" xfId="0" applyFont="1" applyFill="1" applyAlignment="1">
      <alignment wrapText="1"/>
    </xf>
    <xf numFmtId="0" fontId="10" fillId="0" borderId="0" xfId="0" applyFont="1" applyFill="1" applyBorder="1" applyAlignment="1">
      <alignment/>
    </xf>
    <xf numFmtId="0" fontId="0" fillId="0" borderId="0" xfId="0" applyFill="1" applyAlignment="1">
      <alignment horizontal="left" vertical="center"/>
    </xf>
    <xf numFmtId="0" fontId="17" fillId="0" borderId="0" xfId="0" applyFont="1" applyFill="1" applyAlignment="1">
      <alignment horizontal="left" vertical="center"/>
    </xf>
    <xf numFmtId="0" fontId="8" fillId="0" borderId="0" xfId="0" applyFont="1" applyFill="1" applyAlignment="1">
      <alignment/>
    </xf>
    <xf numFmtId="0" fontId="20" fillId="0" borderId="0" xfId="0" applyFont="1" applyFill="1" applyAlignment="1">
      <alignment/>
    </xf>
    <xf numFmtId="0" fontId="21" fillId="0" borderId="0" xfId="0" applyFont="1" applyFill="1" applyBorder="1" applyAlignment="1">
      <alignment/>
    </xf>
    <xf numFmtId="0" fontId="12" fillId="0" borderId="0" xfId="0" applyFont="1" applyFill="1" applyAlignment="1">
      <alignment/>
    </xf>
    <xf numFmtId="0" fontId="22" fillId="0" borderId="0" xfId="0" applyFont="1" applyFill="1" applyAlignment="1">
      <alignment horizontal="left" vertical="center"/>
    </xf>
    <xf numFmtId="0" fontId="23" fillId="0" borderId="0" xfId="0" applyFont="1" applyFill="1" applyBorder="1" applyAlignment="1">
      <alignment vertical="center" wrapText="1"/>
    </xf>
    <xf numFmtId="0" fontId="11" fillId="0" borderId="11" xfId="0" applyFont="1" applyFill="1" applyBorder="1" applyAlignment="1">
      <alignment horizontal="left" vertical="center"/>
    </xf>
    <xf numFmtId="0" fontId="10" fillId="0" borderId="11" xfId="0" applyFont="1" applyFill="1" applyBorder="1" applyAlignment="1">
      <alignment horizontal="left" vertical="center"/>
    </xf>
    <xf numFmtId="0" fontId="24" fillId="0" borderId="11" xfId="0" applyFont="1" applyFill="1" applyBorder="1" applyAlignment="1">
      <alignment horizontal="right" vertical="center"/>
    </xf>
    <xf numFmtId="0" fontId="0" fillId="0" borderId="0" xfId="0" applyFill="1" applyAlignment="1">
      <alignment vertical="top" wrapText="1"/>
    </xf>
    <xf numFmtId="0" fontId="10" fillId="0" borderId="0" xfId="0" applyFont="1" applyFill="1" applyBorder="1" applyAlignment="1">
      <alignment horizontal="left" vertical="center"/>
    </xf>
    <xf numFmtId="0" fontId="25" fillId="0" borderId="0" xfId="0" applyFont="1" applyFill="1" applyBorder="1" applyAlignment="1">
      <alignment horizontal="right" vertical="center"/>
    </xf>
    <xf numFmtId="0" fontId="16" fillId="0" borderId="0" xfId="0" applyFont="1" applyFill="1" applyBorder="1" applyAlignment="1">
      <alignment horizontal="left" vertical="center"/>
    </xf>
    <xf numFmtId="165" fontId="13" fillId="0" borderId="0" xfId="0" applyNumberFormat="1" applyFont="1" applyFill="1" applyBorder="1" applyAlignment="1">
      <alignment vertical="center"/>
    </xf>
    <xf numFmtId="0" fontId="16" fillId="0" borderId="0" xfId="0" applyFont="1" applyFill="1" applyAlignment="1">
      <alignment horizontal="left" vertical="center"/>
    </xf>
    <xf numFmtId="165" fontId="13" fillId="0" borderId="0" xfId="0" applyNumberFormat="1" applyFont="1" applyFill="1" applyAlignment="1">
      <alignment vertical="center"/>
    </xf>
    <xf numFmtId="0" fontId="13" fillId="0" borderId="0" xfId="0" applyFont="1" applyFill="1" applyBorder="1" applyAlignment="1">
      <alignment horizontal="left" vertical="center"/>
    </xf>
    <xf numFmtId="0" fontId="0" fillId="0" borderId="12" xfId="0" applyFont="1" applyFill="1" applyBorder="1" applyAlignment="1">
      <alignment horizontal="left" vertical="center"/>
    </xf>
    <xf numFmtId="0" fontId="23" fillId="0" borderId="0" xfId="53" applyNumberFormat="1" applyFont="1" applyFill="1" applyBorder="1" applyAlignment="1" applyProtection="1">
      <alignment horizontal="left" vertical="center"/>
      <protection/>
    </xf>
    <xf numFmtId="0" fontId="0" fillId="0" borderId="0" xfId="0" applyFill="1" applyBorder="1" applyAlignment="1">
      <alignment horizontal="left" vertical="center"/>
    </xf>
    <xf numFmtId="0" fontId="17" fillId="0" borderId="0" xfId="0" applyFont="1" applyFill="1" applyAlignment="1">
      <alignment horizontal="left" vertical="center" wrapText="1"/>
    </xf>
    <xf numFmtId="0" fontId="24" fillId="0" borderId="0" xfId="0" applyFont="1" applyFill="1" applyBorder="1" applyAlignment="1">
      <alignment horizontal="right" vertical="center"/>
    </xf>
    <xf numFmtId="0" fontId="24" fillId="0" borderId="0" xfId="0" applyFont="1" applyFill="1" applyBorder="1" applyAlignment="1">
      <alignment horizontal="right" vertical="center" wrapText="1"/>
    </xf>
    <xf numFmtId="0" fontId="10" fillId="0" borderId="11" xfId="0" applyFont="1" applyFill="1" applyBorder="1" applyAlignment="1">
      <alignment/>
    </xf>
    <xf numFmtId="0" fontId="24" fillId="0" borderId="11" xfId="0" applyFont="1" applyFill="1" applyBorder="1" applyAlignment="1">
      <alignment horizontal="right" vertical="center" wrapText="1"/>
    </xf>
    <xf numFmtId="0" fontId="7" fillId="0" borderId="0" xfId="53" applyNumberFormat="1" applyFont="1" applyFill="1" applyBorder="1" applyAlignment="1" applyProtection="1">
      <alignment horizontal="left" vertical="center"/>
      <protection/>
    </xf>
    <xf numFmtId="165" fontId="16" fillId="0" borderId="0" xfId="0" applyNumberFormat="1" applyFont="1" applyFill="1" applyAlignment="1" applyProtection="1">
      <alignment/>
      <protection/>
    </xf>
    <xf numFmtId="0" fontId="27" fillId="0" borderId="0" xfId="53" applyNumberFormat="1" applyFont="1" applyFill="1" applyBorder="1" applyAlignment="1" applyProtection="1">
      <alignment horizontal="left" vertical="center"/>
      <protection/>
    </xf>
    <xf numFmtId="0" fontId="7" fillId="0" borderId="0" xfId="53" applyNumberFormat="1" applyFont="1" applyFill="1" applyBorder="1" applyAlignment="1" applyProtection="1">
      <alignment/>
      <protection/>
    </xf>
    <xf numFmtId="165" fontId="17" fillId="0" borderId="0" xfId="0" applyNumberFormat="1" applyFont="1" applyFill="1" applyAlignment="1" applyProtection="1">
      <alignment/>
      <protection/>
    </xf>
    <xf numFmtId="9" fontId="16" fillId="0" borderId="0" xfId="0" applyNumberFormat="1" applyFont="1" applyFill="1" applyAlignment="1">
      <alignment/>
    </xf>
    <xf numFmtId="0" fontId="13" fillId="0" borderId="0" xfId="0" applyFont="1" applyFill="1" applyAlignment="1">
      <alignment horizontal="left" vertical="center"/>
    </xf>
    <xf numFmtId="0" fontId="13" fillId="0" borderId="0" xfId="0" applyFont="1" applyAlignment="1">
      <alignment/>
    </xf>
    <xf numFmtId="0" fontId="30" fillId="0" borderId="0" xfId="0" applyFont="1" applyAlignment="1">
      <alignment/>
    </xf>
    <xf numFmtId="0" fontId="16" fillId="0" borderId="0" xfId="0" applyFont="1" applyAlignment="1">
      <alignment horizontal="left" vertical="center"/>
    </xf>
    <xf numFmtId="0" fontId="31" fillId="0" borderId="0" xfId="0" applyFont="1" applyAlignment="1">
      <alignment/>
    </xf>
    <xf numFmtId="0" fontId="12" fillId="0" borderId="0" xfId="0" applyFont="1" applyAlignment="1">
      <alignment/>
    </xf>
    <xf numFmtId="0" fontId="8" fillId="0" borderId="0" xfId="53" applyNumberFormat="1" applyFont="1" applyFill="1" applyBorder="1" applyAlignment="1" applyProtection="1">
      <alignment horizontal="right" vertical="center"/>
      <protection/>
    </xf>
    <xf numFmtId="0" fontId="10" fillId="0" borderId="0" xfId="0" applyFont="1" applyFill="1" applyBorder="1" applyAlignment="1">
      <alignment horizontal="right" vertical="center"/>
    </xf>
    <xf numFmtId="0" fontId="76" fillId="0" borderId="0" xfId="0" applyFont="1" applyFill="1" applyAlignment="1">
      <alignment/>
    </xf>
    <xf numFmtId="0" fontId="77" fillId="0" borderId="0" xfId="53" applyNumberFormat="1" applyFont="1" applyFill="1" applyBorder="1" applyAlignment="1" applyProtection="1">
      <alignment horizontal="left" vertical="center"/>
      <protection/>
    </xf>
    <xf numFmtId="0" fontId="78" fillId="0" borderId="0" xfId="53" applyNumberFormat="1" applyFont="1" applyFill="1" applyBorder="1" applyAlignment="1" applyProtection="1">
      <alignment/>
      <protection/>
    </xf>
    <xf numFmtId="0" fontId="76" fillId="0" borderId="0" xfId="0" applyFont="1" applyFill="1" applyAlignment="1">
      <alignment horizontal="left" vertical="center"/>
    </xf>
    <xf numFmtId="0" fontId="0" fillId="0" borderId="0" xfId="0" applyFill="1" applyAlignment="1">
      <alignment horizontal="left"/>
    </xf>
    <xf numFmtId="0" fontId="34" fillId="0" borderId="0" xfId="0" applyFont="1" applyFill="1" applyAlignment="1">
      <alignment/>
    </xf>
    <xf numFmtId="9" fontId="35" fillId="0" borderId="0" xfId="59" applyFont="1" applyFill="1" applyAlignment="1">
      <alignment/>
    </xf>
    <xf numFmtId="44" fontId="1" fillId="0" borderId="0" xfId="44" applyFill="1" applyAlignment="1">
      <alignment/>
    </xf>
    <xf numFmtId="44" fontId="1" fillId="0" borderId="0" xfId="44" applyFill="1" applyAlignment="1">
      <alignment horizontal="left" vertical="center"/>
    </xf>
    <xf numFmtId="44" fontId="35" fillId="0" borderId="0" xfId="44" applyFont="1" applyFill="1" applyAlignment="1">
      <alignment/>
    </xf>
    <xf numFmtId="44" fontId="35" fillId="0" borderId="0" xfId="44" applyFont="1" applyFill="1" applyAlignment="1">
      <alignment horizontal="left" vertical="center"/>
    </xf>
    <xf numFmtId="0" fontId="0" fillId="0" borderId="13" xfId="0" applyFill="1" applyBorder="1" applyAlignment="1">
      <alignment horizontal="left" vertical="center"/>
    </xf>
    <xf numFmtId="165" fontId="13" fillId="0" borderId="14" xfId="0" applyNumberFormat="1" applyFont="1" applyFill="1" applyBorder="1" applyAlignment="1">
      <alignment vertical="center"/>
    </xf>
    <xf numFmtId="165" fontId="17" fillId="33" borderId="15" xfId="0" applyNumberFormat="1" applyFont="1" applyFill="1" applyBorder="1" applyAlignment="1" applyProtection="1">
      <alignment horizontal="center"/>
      <protection locked="0"/>
    </xf>
    <xf numFmtId="0" fontId="17" fillId="0" borderId="0" xfId="0" applyFont="1" applyFill="1" applyAlignment="1" applyProtection="1">
      <alignment/>
      <protection locked="0"/>
    </xf>
    <xf numFmtId="165" fontId="17" fillId="33" borderId="15" xfId="0" applyNumberFormat="1" applyFont="1" applyFill="1" applyBorder="1" applyAlignment="1" applyProtection="1">
      <alignment/>
      <protection locked="0"/>
    </xf>
    <xf numFmtId="0" fontId="17" fillId="0" borderId="16" xfId="0" applyFont="1" applyFill="1" applyBorder="1" applyAlignment="1" applyProtection="1">
      <alignment wrapText="1"/>
      <protection locked="0"/>
    </xf>
    <xf numFmtId="165" fontId="17" fillId="0" borderId="17" xfId="0" applyNumberFormat="1" applyFont="1" applyFill="1" applyBorder="1" applyAlignment="1" applyProtection="1">
      <alignment horizontal="center"/>
      <protection locked="0"/>
    </xf>
    <xf numFmtId="0" fontId="14" fillId="33" borderId="10" xfId="0" applyFont="1" applyFill="1" applyBorder="1" applyAlignment="1" applyProtection="1">
      <alignment horizontal="center" vertical="center"/>
      <protection locked="0"/>
    </xf>
    <xf numFmtId="165" fontId="17" fillId="33" borderId="15" xfId="0" applyNumberFormat="1" applyFont="1" applyFill="1" applyBorder="1" applyAlignment="1" applyProtection="1">
      <alignment horizontal="left"/>
      <protection locked="0"/>
    </xf>
    <xf numFmtId="165" fontId="17" fillId="0" borderId="0" xfId="0" applyNumberFormat="1" applyFont="1" applyFill="1" applyBorder="1" applyAlignment="1" applyProtection="1">
      <alignment horizontal="center"/>
      <protection locked="0"/>
    </xf>
    <xf numFmtId="165" fontId="17" fillId="0" borderId="17" xfId="0" applyNumberFormat="1" applyFont="1" applyFill="1" applyBorder="1" applyAlignment="1" applyProtection="1">
      <alignment horizontal="left"/>
      <protection locked="0"/>
    </xf>
    <xf numFmtId="0" fontId="17" fillId="0" borderId="0" xfId="0" applyFont="1" applyFill="1" applyAlignment="1" applyProtection="1">
      <alignment horizontal="left"/>
      <protection locked="0"/>
    </xf>
    <xf numFmtId="0" fontId="0" fillId="0" borderId="0" xfId="0" applyFill="1" applyAlignment="1" applyProtection="1">
      <alignment/>
      <protection locked="0"/>
    </xf>
    <xf numFmtId="0" fontId="0" fillId="33" borderId="0" xfId="0" applyFill="1" applyAlignment="1" applyProtection="1">
      <alignment/>
      <protection/>
    </xf>
    <xf numFmtId="0" fontId="2" fillId="33" borderId="0" xfId="0" applyFont="1" applyFill="1" applyBorder="1" applyAlignment="1" applyProtection="1">
      <alignment/>
      <protection/>
    </xf>
    <xf numFmtId="0" fontId="0" fillId="0" borderId="0" xfId="0" applyAlignment="1" applyProtection="1">
      <alignment/>
      <protection/>
    </xf>
    <xf numFmtId="0" fontId="4" fillId="33" borderId="0" xfId="0" applyFont="1" applyFill="1" applyAlignment="1" applyProtection="1">
      <alignment vertical="center" wrapText="1"/>
      <protection/>
    </xf>
    <xf numFmtId="0" fontId="5" fillId="33" borderId="0" xfId="0" applyFont="1" applyFill="1" applyAlignment="1" applyProtection="1">
      <alignment/>
      <protection/>
    </xf>
    <xf numFmtId="0" fontId="0" fillId="33" borderId="0" xfId="0" applyFont="1" applyFill="1" applyAlignment="1" applyProtection="1">
      <alignment/>
      <protection/>
    </xf>
    <xf numFmtId="164" fontId="0" fillId="33" borderId="0" xfId="0" applyNumberFormat="1" applyFill="1" applyAlignment="1" applyProtection="1">
      <alignment/>
      <protection/>
    </xf>
    <xf numFmtId="165" fontId="7" fillId="0" borderId="0" xfId="53" applyNumberFormat="1" applyFill="1" applyBorder="1" applyAlignment="1" applyProtection="1">
      <alignment horizontal="right" vertical="center"/>
      <protection/>
    </xf>
    <xf numFmtId="0" fontId="3" fillId="33" borderId="0" xfId="0" applyFont="1" applyFill="1" applyBorder="1" applyAlignment="1" applyProtection="1">
      <alignment horizontal="left" vertical="center" wrapText="1"/>
      <protection/>
    </xf>
    <xf numFmtId="0" fontId="2" fillId="33" borderId="0" xfId="0" applyFont="1" applyFill="1" applyBorder="1" applyAlignment="1" applyProtection="1">
      <alignment/>
      <protection/>
    </xf>
    <xf numFmtId="0" fontId="6" fillId="33" borderId="0" xfId="53" applyNumberFormat="1" applyFont="1" applyFill="1" applyBorder="1" applyAlignment="1" applyProtection="1">
      <alignment horizontal="left" vertical="center" wrapText="1"/>
      <protection/>
    </xf>
    <xf numFmtId="0" fontId="8" fillId="0" borderId="0" xfId="53" applyNumberFormat="1" applyFont="1" applyFill="1" applyBorder="1" applyAlignment="1" applyProtection="1">
      <alignment horizontal="right" vertical="center"/>
      <protection/>
    </xf>
    <xf numFmtId="0" fontId="10" fillId="0" borderId="0" xfId="0" applyFont="1" applyFill="1" applyBorder="1" applyAlignment="1">
      <alignment horizontal="right" vertical="center"/>
    </xf>
    <xf numFmtId="165" fontId="10" fillId="0" borderId="0" xfId="0" applyNumberFormat="1" applyFont="1" applyFill="1" applyBorder="1" applyAlignment="1">
      <alignment horizontal="right" vertical="center"/>
    </xf>
    <xf numFmtId="0" fontId="17" fillId="0" borderId="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3" fillId="0" borderId="0" xfId="0" applyFont="1" applyFill="1" applyBorder="1" applyAlignment="1">
      <alignment horizontal="left" vertical="center"/>
    </xf>
    <xf numFmtId="0" fontId="28"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26" fillId="0" borderId="0"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13" fillId="0" borderId="0" xfId="0" applyFont="1" applyFill="1" applyBorder="1" applyAlignment="1">
      <alignment/>
    </xf>
    <xf numFmtId="0" fontId="37" fillId="0" borderId="0" xfId="0" applyFont="1" applyBorder="1" applyAlignment="1">
      <alignment horizontal="left" vertical="center" wrapText="1"/>
    </xf>
    <xf numFmtId="0" fontId="11" fillId="0" borderId="0" xfId="0" applyFont="1" applyBorder="1" applyAlignment="1">
      <alignment horizontal="left" vertical="center" wrapText="1"/>
    </xf>
    <xf numFmtId="0" fontId="5" fillId="0" borderId="0" xfId="0" applyFont="1" applyBorder="1" applyAlignment="1">
      <alignment horizontal="left" vertical="center" wrapText="1"/>
    </xf>
    <xf numFmtId="0" fontId="26" fillId="0" borderId="0" xfId="0" applyFont="1" applyBorder="1" applyAlignment="1">
      <alignment horizontal="left" vertical="center" wrapText="1"/>
    </xf>
    <xf numFmtId="0" fontId="26" fillId="0" borderId="0" xfId="0" applyFont="1" applyBorder="1" applyAlignment="1">
      <alignment horizontal="left" vertical="center"/>
    </xf>
    <xf numFmtId="0" fontId="36" fillId="0" borderId="0" xfId="0" applyFont="1" applyBorder="1" applyAlignment="1">
      <alignment horizontal="left" vertical="center"/>
    </xf>
    <xf numFmtId="0" fontId="29" fillId="0" borderId="0" xfId="0" applyFont="1" applyBorder="1" applyAlignment="1">
      <alignment horizontal="left" vertical="center"/>
    </xf>
    <xf numFmtId="0" fontId="32" fillId="0" borderId="0" xfId="0" applyFont="1" applyBorder="1" applyAlignment="1">
      <alignment horizontal="left" vertical="center"/>
    </xf>
    <xf numFmtId="0" fontId="33" fillId="0" borderId="0" xfId="0" applyFont="1" applyBorder="1" applyAlignment="1">
      <alignment horizontal="left" vertical="center" wrapText="1"/>
    </xf>
    <xf numFmtId="0" fontId="19" fillId="0" borderId="0" xfId="53" applyNumberFormat="1" applyFont="1" applyFill="1" applyBorder="1" applyAlignment="1" applyProtection="1">
      <alignment horizontal="left" vertical="center"/>
      <protection/>
    </xf>
    <xf numFmtId="0" fontId="19" fillId="0" borderId="0" xfId="53" applyNumberFormat="1" applyFont="1" applyFill="1" applyBorder="1" applyAlignment="1" applyProtection="1">
      <alignment/>
      <protection/>
    </xf>
    <xf numFmtId="0" fontId="32" fillId="0" borderId="0"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91">
    <dxf>
      <font>
        <b/>
        <i val="0"/>
        <color rgb="FF568424"/>
      </font>
    </dxf>
    <dxf>
      <font>
        <color rgb="FFFF0000"/>
      </font>
    </dxf>
    <dxf>
      <font>
        <color rgb="FFFF0000"/>
      </font>
    </dxf>
    <dxf>
      <font>
        <color rgb="FF568424"/>
      </font>
    </dxf>
    <dxf>
      <font>
        <b val="0"/>
        <i val="0"/>
        <sz val="11"/>
        <color indexed="17"/>
      </font>
      <fill>
        <patternFill patternType="none">
          <fgColor indexed="64"/>
          <bgColor indexed="65"/>
        </patternFill>
      </fill>
    </dxf>
    <dxf>
      <font>
        <b val="0"/>
        <sz val="11"/>
        <color indexed="10"/>
      </font>
      <fill>
        <patternFill patternType="none">
          <fgColor indexed="64"/>
          <bgColor indexed="65"/>
        </patternFill>
      </fill>
    </dxf>
    <dxf>
      <font>
        <b/>
        <i val="0"/>
        <sz val="11"/>
        <color indexed="17"/>
      </font>
      <fill>
        <patternFill patternType="none">
          <fgColor indexed="64"/>
          <bgColor indexed="65"/>
        </patternFill>
      </fill>
    </dxf>
    <dxf>
      <font>
        <b/>
        <i val="0"/>
        <sz val="11"/>
        <color indexed="10"/>
      </font>
      <fill>
        <patternFill patternType="none">
          <fgColor indexed="64"/>
          <bgColor indexed="65"/>
        </patternFill>
      </fill>
    </dxf>
    <dxf>
      <font>
        <b/>
        <i val="0"/>
        <sz val="11"/>
        <color indexed="17"/>
      </font>
      <fill>
        <patternFill patternType="none">
          <fgColor indexed="64"/>
          <bgColor indexed="65"/>
        </patternFill>
      </fill>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rgb="FF900000"/>
      </font>
      <fill>
        <patternFill patternType="solid">
          <fgColor rgb="FFFFFF99"/>
          <bgColor rgb="FFFFCC99"/>
        </patternFill>
      </fill>
      <border>
        <left style="thin">
          <color rgb="FF000000"/>
        </left>
        <right style="thin">
          <color rgb="FF000000"/>
        </right>
        <top style="thin"/>
        <bottom style="thin">
          <color rgb="FF000000"/>
        </bottom>
      </border>
    </dxf>
    <dxf>
      <font>
        <b/>
        <i val="0"/>
        <sz val="11"/>
        <color rgb="FF006411"/>
      </font>
      <fill>
        <patternFill patternType="none">
          <fgColor indexed="64"/>
          <bgColor indexed="65"/>
        </patternFill>
      </fill>
      <border/>
    </dxf>
    <dxf>
      <font>
        <b/>
        <i val="0"/>
        <sz val="11"/>
        <color rgb="FFDD0806"/>
      </font>
      <fill>
        <patternFill patternType="none">
          <fgColor indexed="64"/>
          <bgColor indexed="65"/>
        </patternFill>
      </fill>
      <border/>
    </dxf>
    <dxf>
      <font>
        <b val="0"/>
        <sz val="11"/>
        <color rgb="FFDD0806"/>
      </font>
      <fill>
        <patternFill patternType="none">
          <fgColor indexed="64"/>
          <bgColor indexed="65"/>
        </patternFill>
      </fill>
      <border/>
    </dxf>
    <dxf>
      <font>
        <b val="0"/>
        <i val="0"/>
        <sz val="11"/>
        <color rgb="FF006411"/>
      </font>
      <fill>
        <patternFill patternType="none">
          <fgColor indexed="64"/>
          <bgColor indexed="65"/>
        </patternFill>
      </fill>
      <border/>
    </dxf>
    <dxf>
      <font>
        <color rgb="FF568424"/>
      </font>
      <border/>
    </dxf>
    <dxf>
      <font>
        <color rgb="FFFF0000"/>
      </font>
      <border/>
    </dxf>
    <dxf>
      <font>
        <b/>
        <i val="0"/>
        <color rgb="FF568424"/>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900000"/>
      <rgbColor rgb="00006411"/>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7E0021"/>
      <rgbColor rgb="00008080"/>
      <rgbColor rgb="000000D4"/>
      <rgbColor rgb="0000CCFF"/>
      <rgbColor rgb="00CCFFFF"/>
      <rgbColor rgb="00CCFFCC"/>
      <rgbColor rgb="00FFFF99"/>
      <rgbColor rgb="0083CAFF"/>
      <rgbColor rgb="00FF99CC"/>
      <rgbColor rgb="00CC99FF"/>
      <rgbColor rgb="00FFCC99"/>
      <rgbColor rgb="003366FF"/>
      <rgbColor rgb="0033CCCC"/>
      <rgbColor rgb="0099CC00"/>
      <rgbColor rgb="00FFD320"/>
      <rgbColor rgb="00FF9900"/>
      <rgbColor rgb="00FF420E"/>
      <rgbColor rgb="00666699"/>
      <rgbColor rgb="00A2BD90"/>
      <rgbColor rgb="00004586"/>
      <rgbColor rgb="00579D1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75"/>
          <c:y val="0.13725"/>
          <c:w val="0.60725"/>
          <c:h val="0.7245"/>
        </c:manualLayout>
      </c:layout>
      <c:pieChart>
        <c:varyColors val="1"/>
        <c:ser>
          <c:idx val="0"/>
          <c:order val="0"/>
          <c:spPr>
            <a:solidFill>
              <a:srgbClr val="004586"/>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4586"/>
              </a:solidFill>
              <a:ln w="3175">
                <a:noFill/>
              </a:ln>
            </c:spPr>
          </c:dPt>
          <c:dPt>
            <c:idx val="1"/>
            <c:spPr>
              <a:solidFill>
                <a:srgbClr val="FF420E"/>
              </a:solidFill>
              <a:ln w="3175">
                <a:noFill/>
              </a:ln>
            </c:spPr>
          </c:dPt>
          <c:dPt>
            <c:idx val="2"/>
            <c:spPr>
              <a:solidFill>
                <a:srgbClr val="FFD320"/>
              </a:solidFill>
              <a:ln w="3175">
                <a:noFill/>
              </a:ln>
            </c:spPr>
          </c:dPt>
          <c:dPt>
            <c:idx val="3"/>
            <c:spPr>
              <a:solidFill>
                <a:srgbClr val="579D1C"/>
              </a:solidFill>
              <a:ln w="3175">
                <a:noFill/>
              </a:ln>
            </c:spPr>
          </c:dPt>
          <c:dPt>
            <c:idx val="4"/>
            <c:spPr>
              <a:solidFill>
                <a:srgbClr val="7E0021"/>
              </a:solidFill>
              <a:ln w="3175">
                <a:noFill/>
              </a:ln>
            </c:spPr>
          </c:dPt>
          <c:dPt>
            <c:idx val="5"/>
            <c:spPr>
              <a:solidFill>
                <a:srgbClr val="83CAFF"/>
              </a:solidFill>
              <a:ln w="3175">
                <a:noFill/>
              </a:ln>
            </c:spPr>
          </c:dPt>
          <c:cat>
            <c:strRef>
              <c:f>Results!$B$20:$B$25</c:f>
              <c:strCache/>
            </c:strRef>
          </c:cat>
          <c:val>
            <c:numRef>
              <c:f>Results!$E$20:$E$25</c:f>
              <c:numCache/>
            </c:numRef>
          </c:val>
        </c:ser>
      </c:pieChart>
      <c:spPr>
        <a:noFill/>
        <a:ln w="3175">
          <a:solidFill>
            <a:srgbClr val="B3B3B3"/>
          </a:solidFill>
        </a:ln>
      </c:spPr>
    </c:plotArea>
    <c:legend>
      <c:legendPos val="r"/>
      <c:layout>
        <c:manualLayout>
          <c:xMode val="edge"/>
          <c:yMode val="edge"/>
          <c:x val="0.72275"/>
          <c:y val="0.232"/>
          <c:w val="0.259"/>
          <c:h val="0.538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come!A1" /><Relationship Id="rId3" Type="http://schemas.openxmlformats.org/officeDocument/2006/relationships/hyperlink" Target="#Income!A1" /><Relationship Id="rId4" Type="http://schemas.openxmlformats.org/officeDocument/2006/relationships/image" Target="../media/image2.png" /><Relationship Id="rId5"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8.png" /><Relationship Id="rId2" Type="http://schemas.openxmlformats.org/officeDocument/2006/relationships/hyperlink" Target="#Income!A1" /><Relationship Id="rId3" Type="http://schemas.openxmlformats.org/officeDocument/2006/relationships/hyperlink" Target="#Income!A1" /><Relationship Id="rId4"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Household bills'!A1" /><Relationship Id="rId3" Type="http://schemas.openxmlformats.org/officeDocument/2006/relationships/hyperlink" Target="#'Household bills'!A1" /><Relationship Id="rId4"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Living costs'!A1" /><Relationship Id="rId3" Type="http://schemas.openxmlformats.org/officeDocument/2006/relationships/hyperlink" Target="#'Living costs'!A1" /><Relationship Id="rId4" Type="http://schemas.openxmlformats.org/officeDocument/2006/relationships/image" Target="../media/image7.png" /><Relationship Id="rId5" Type="http://schemas.openxmlformats.org/officeDocument/2006/relationships/hyperlink" Target="#Income!A1" /><Relationship Id="rId6" Type="http://schemas.openxmlformats.org/officeDocument/2006/relationships/hyperlink" Target="#Income!A1" /><Relationship Id="rId7"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hyperlink" Target="#'Insurance, loans &amp; banking'!A1" /><Relationship Id="rId3" Type="http://schemas.openxmlformats.org/officeDocument/2006/relationships/hyperlink" Target="#'Insurance, loans &amp; banking'!A1" /><Relationship Id="rId4" Type="http://schemas.openxmlformats.org/officeDocument/2006/relationships/image" Target="../media/image9.png" /><Relationship Id="rId5" Type="http://schemas.openxmlformats.org/officeDocument/2006/relationships/hyperlink" Target="#'Household bills'!A1" /><Relationship Id="rId6" Type="http://schemas.openxmlformats.org/officeDocument/2006/relationships/hyperlink" Target="#'Household bills'!A1" /><Relationship Id="rId7"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Family &amp; friends'!A1" /><Relationship Id="rId3" Type="http://schemas.openxmlformats.org/officeDocument/2006/relationships/hyperlink" Target="#'Family &amp; friends'!A1" /><Relationship Id="rId4" Type="http://schemas.openxmlformats.org/officeDocument/2006/relationships/image" Target="../media/image11.png" /><Relationship Id="rId5" Type="http://schemas.openxmlformats.org/officeDocument/2006/relationships/hyperlink" Target="#'Living costs'!A1" /><Relationship Id="rId6" Type="http://schemas.openxmlformats.org/officeDocument/2006/relationships/hyperlink" Target="#'Living costs'!A1" /><Relationship Id="rId7"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hyperlink" Target="#'Insurance, loans &amp; banking'!A1" /><Relationship Id="rId3" Type="http://schemas.openxmlformats.org/officeDocument/2006/relationships/hyperlink" Target="#'Insurance, loans &amp; banking'!A1" /><Relationship Id="rId4" Type="http://schemas.openxmlformats.org/officeDocument/2006/relationships/image" Target="../media/image13.png" /><Relationship Id="rId5" Type="http://schemas.openxmlformats.org/officeDocument/2006/relationships/hyperlink" Target="#Travel!A1" /><Relationship Id="rId6" Type="http://schemas.openxmlformats.org/officeDocument/2006/relationships/hyperlink" Target="#Travel!A1" /><Relationship Id="rId7"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hyperlink" Target="#'Family &amp; friends'!A1" /><Relationship Id="rId3" Type="http://schemas.openxmlformats.org/officeDocument/2006/relationships/hyperlink" Target="#'Family &amp; friends'!A1" /><Relationship Id="rId4" Type="http://schemas.openxmlformats.org/officeDocument/2006/relationships/image" Target="../media/image15.png" /><Relationship Id="rId5" Type="http://schemas.openxmlformats.org/officeDocument/2006/relationships/hyperlink" Target="#Leisure!A1" /><Relationship Id="rId6" Type="http://schemas.openxmlformats.org/officeDocument/2006/relationships/hyperlink" Target="#Leisure!A1" /><Relationship Id="rId7"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16.png" /><Relationship Id="rId2" Type="http://schemas.openxmlformats.org/officeDocument/2006/relationships/hyperlink" Target="#Results!A1" /><Relationship Id="rId3" Type="http://schemas.openxmlformats.org/officeDocument/2006/relationships/hyperlink" Target="#Results!A1" /><Relationship Id="rId4" Type="http://schemas.openxmlformats.org/officeDocument/2006/relationships/image" Target="../media/image17.png" /><Relationship Id="rId5" Type="http://schemas.openxmlformats.org/officeDocument/2006/relationships/hyperlink" Target="#Travel!A1" /><Relationship Id="rId6" Type="http://schemas.openxmlformats.org/officeDocument/2006/relationships/hyperlink" Target="#Travel!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5</xdr:row>
      <xdr:rowOff>819150</xdr:rowOff>
    </xdr:from>
    <xdr:to>
      <xdr:col>12</xdr:col>
      <xdr:colOff>485775</xdr:colOff>
      <xdr:row>17</xdr:row>
      <xdr:rowOff>9525</xdr:rowOff>
    </xdr:to>
    <xdr:pic>
      <xdr:nvPicPr>
        <xdr:cNvPr id="1" name="Picture 5">
          <a:hlinkClick r:id="rId3"/>
        </xdr:cNvPr>
        <xdr:cNvPicPr preferRelativeResize="1">
          <a:picLocks noChangeAspect="1"/>
        </xdr:cNvPicPr>
      </xdr:nvPicPr>
      <xdr:blipFill>
        <a:blip r:embed="rId1"/>
        <a:stretch>
          <a:fillRect/>
        </a:stretch>
      </xdr:blipFill>
      <xdr:spPr>
        <a:xfrm>
          <a:off x="6858000" y="3714750"/>
          <a:ext cx="1876425" cy="676275"/>
        </a:xfrm>
        <a:prstGeom prst="rect">
          <a:avLst/>
        </a:prstGeom>
        <a:blipFill>
          <a:blip r:embed=""/>
          <a:srcRect/>
          <a:stretch>
            <a:fillRect/>
          </a:stretch>
        </a:blipFill>
        <a:ln w="9525" cmpd="sng">
          <a:noFill/>
        </a:ln>
      </xdr:spPr>
    </xdr:pic>
    <xdr:clientData/>
  </xdr:twoCellAnchor>
  <xdr:twoCellAnchor editAs="absolute">
    <xdr:from>
      <xdr:col>1</xdr:col>
      <xdr:colOff>0</xdr:colOff>
      <xdr:row>0</xdr:row>
      <xdr:rowOff>180975</xdr:rowOff>
    </xdr:from>
    <xdr:to>
      <xdr:col>7</xdr:col>
      <xdr:colOff>409575</xdr:colOff>
      <xdr:row>3</xdr:row>
      <xdr:rowOff>76200</xdr:rowOff>
    </xdr:to>
    <xdr:pic>
      <xdr:nvPicPr>
        <xdr:cNvPr id="2" name="Graphics 1"/>
        <xdr:cNvPicPr preferRelativeResize="1">
          <a:picLocks noChangeAspect="1"/>
        </xdr:cNvPicPr>
      </xdr:nvPicPr>
      <xdr:blipFill>
        <a:blip r:embed="rId4"/>
        <a:stretch>
          <a:fillRect/>
        </a:stretch>
      </xdr:blipFill>
      <xdr:spPr>
        <a:xfrm>
          <a:off x="590550" y="180975"/>
          <a:ext cx="4886325" cy="866775"/>
        </a:xfrm>
        <a:prstGeom prst="rect">
          <a:avLst/>
        </a:prstGeom>
        <a:blipFill>
          <a:blip r:embed=""/>
          <a:srcRect/>
          <a:stretch>
            <a:fillRect/>
          </a:stretch>
        </a:blipFill>
        <a:ln w="9525" cmpd="sng">
          <a:noFill/>
        </a:ln>
      </xdr:spPr>
    </xdr:pic>
    <xdr:clientData/>
  </xdr:twoCellAnchor>
  <xdr:twoCellAnchor editAs="oneCell">
    <xdr:from>
      <xdr:col>8</xdr:col>
      <xdr:colOff>209550</xdr:colOff>
      <xdr:row>0</xdr:row>
      <xdr:rowOff>38100</xdr:rowOff>
    </xdr:from>
    <xdr:to>
      <xdr:col>14</xdr:col>
      <xdr:colOff>228600</xdr:colOff>
      <xdr:row>4</xdr:row>
      <xdr:rowOff>38100</xdr:rowOff>
    </xdr:to>
    <xdr:pic>
      <xdr:nvPicPr>
        <xdr:cNvPr id="3" name="Picture 1"/>
        <xdr:cNvPicPr preferRelativeResize="1">
          <a:picLocks noChangeAspect="1"/>
        </xdr:cNvPicPr>
      </xdr:nvPicPr>
      <xdr:blipFill>
        <a:blip r:embed="rId5"/>
        <a:stretch>
          <a:fillRect/>
        </a:stretch>
      </xdr:blipFill>
      <xdr:spPr>
        <a:xfrm>
          <a:off x="6096000" y="38100"/>
          <a:ext cx="3562350" cy="1981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171450</xdr:rowOff>
    </xdr:from>
    <xdr:to>
      <xdr:col>1</xdr:col>
      <xdr:colOff>1885950</xdr:colOff>
      <xdr:row>13</xdr:row>
      <xdr:rowOff>276225</xdr:rowOff>
    </xdr:to>
    <xdr:pic>
      <xdr:nvPicPr>
        <xdr:cNvPr id="1" name="Picture 1">
          <a:hlinkClick r:id="rId3"/>
        </xdr:cNvPr>
        <xdr:cNvPicPr preferRelativeResize="1">
          <a:picLocks noChangeAspect="1"/>
        </xdr:cNvPicPr>
      </xdr:nvPicPr>
      <xdr:blipFill>
        <a:blip r:embed="rId1"/>
        <a:stretch>
          <a:fillRect/>
        </a:stretch>
      </xdr:blipFill>
      <xdr:spPr>
        <a:xfrm>
          <a:off x="590550" y="3152775"/>
          <a:ext cx="1885950" cy="295275"/>
        </a:xfrm>
        <a:prstGeom prst="rect">
          <a:avLst/>
        </a:prstGeom>
        <a:blipFill>
          <a:blip r:embed=""/>
          <a:srcRect/>
          <a:stretch>
            <a:fillRect/>
          </a:stretch>
        </a:blipFill>
        <a:ln w="9525" cmpd="sng">
          <a:noFill/>
        </a:ln>
      </xdr:spPr>
    </xdr:pic>
    <xdr:clientData/>
  </xdr:twoCellAnchor>
  <xdr:twoCellAnchor editAs="absolute">
    <xdr:from>
      <xdr:col>0</xdr:col>
      <xdr:colOff>533400</xdr:colOff>
      <xdr:row>27</xdr:row>
      <xdr:rowOff>9525</xdr:rowOff>
    </xdr:from>
    <xdr:to>
      <xdr:col>4</xdr:col>
      <xdr:colOff>323850</xdr:colOff>
      <xdr:row>42</xdr:row>
      <xdr:rowOff>180975</xdr:rowOff>
    </xdr:to>
    <xdr:graphicFrame>
      <xdr:nvGraphicFramePr>
        <xdr:cNvPr id="2" name="Chart 2"/>
        <xdr:cNvGraphicFramePr/>
      </xdr:nvGraphicFramePr>
      <xdr:xfrm>
        <a:off x="533400" y="6791325"/>
        <a:ext cx="4791075" cy="374332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0</xdr:col>
      <xdr:colOff>266700</xdr:colOff>
      <xdr:row>5</xdr:row>
      <xdr:rowOff>266700</xdr:rowOff>
    </xdr:to>
    <xdr:sp>
      <xdr:nvSpPr>
        <xdr:cNvPr id="1" name="AutoShape 3"/>
        <xdr:cNvSpPr>
          <a:spLocks/>
        </xdr:cNvSpPr>
      </xdr:nvSpPr>
      <xdr:spPr>
        <a:xfrm>
          <a:off x="0" y="942975"/>
          <a:ext cx="2667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1200150</xdr:colOff>
      <xdr:row>47</xdr:row>
      <xdr:rowOff>0</xdr:rowOff>
    </xdr:from>
    <xdr:to>
      <xdr:col>6</xdr:col>
      <xdr:colOff>1876425</xdr:colOff>
      <xdr:row>48</xdr:row>
      <xdr:rowOff>133350</xdr:rowOff>
    </xdr:to>
    <xdr:pic>
      <xdr:nvPicPr>
        <xdr:cNvPr id="2" name="Picture 5">
          <a:hlinkClick r:id="rId3"/>
        </xdr:cNvPr>
        <xdr:cNvPicPr preferRelativeResize="1">
          <a:picLocks noChangeAspect="1"/>
        </xdr:cNvPicPr>
      </xdr:nvPicPr>
      <xdr:blipFill>
        <a:blip r:embed="rId1"/>
        <a:stretch>
          <a:fillRect/>
        </a:stretch>
      </xdr:blipFill>
      <xdr:spPr>
        <a:xfrm>
          <a:off x="8743950" y="12039600"/>
          <a:ext cx="1933575" cy="428625"/>
        </a:xfrm>
        <a:prstGeom prst="rect">
          <a:avLst/>
        </a:prstGeom>
        <a:blipFill>
          <a:blip r:embed=""/>
          <a:srcRect/>
          <a:stretch>
            <a:fillRect/>
          </a:stretch>
        </a:blipFill>
        <a:ln w="9525" cmpd="sng">
          <a:noFill/>
        </a:ln>
      </xdr:spPr>
    </xdr:pic>
    <xdr:clientData/>
  </xdr:twoCellAnchor>
  <xdr:twoCellAnchor editAs="oneCell">
    <xdr:from>
      <xdr:col>5</xdr:col>
      <xdr:colOff>1190625</xdr:colOff>
      <xdr:row>48</xdr:row>
      <xdr:rowOff>133350</xdr:rowOff>
    </xdr:from>
    <xdr:to>
      <xdr:col>6</xdr:col>
      <xdr:colOff>1876425</xdr:colOff>
      <xdr:row>51</xdr:row>
      <xdr:rowOff>47625</xdr:rowOff>
    </xdr:to>
    <xdr:pic macro="[0]!SkipToResults">
      <xdr:nvPicPr>
        <xdr:cNvPr id="3" name="Picture 1"/>
        <xdr:cNvPicPr preferRelativeResize="1">
          <a:picLocks noChangeAspect="1"/>
        </xdr:cNvPicPr>
      </xdr:nvPicPr>
      <xdr:blipFill>
        <a:blip r:embed="rId4"/>
        <a:srcRect r="1753" b="5555"/>
        <a:stretch>
          <a:fillRect/>
        </a:stretch>
      </xdr:blipFill>
      <xdr:spPr>
        <a:xfrm>
          <a:off x="8734425" y="12468225"/>
          <a:ext cx="1943100"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161925</xdr:rowOff>
    </xdr:from>
    <xdr:to>
      <xdr:col>0</xdr:col>
      <xdr:colOff>266700</xdr:colOff>
      <xdr:row>5</xdr:row>
      <xdr:rowOff>266700</xdr:rowOff>
    </xdr:to>
    <xdr:sp>
      <xdr:nvSpPr>
        <xdr:cNvPr id="1" name="AutoShape 3"/>
        <xdr:cNvSpPr>
          <a:spLocks/>
        </xdr:cNvSpPr>
      </xdr:nvSpPr>
      <xdr:spPr>
        <a:xfrm>
          <a:off x="0" y="923925"/>
          <a:ext cx="2667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171450</xdr:colOff>
      <xdr:row>47</xdr:row>
      <xdr:rowOff>228600</xdr:rowOff>
    </xdr:from>
    <xdr:to>
      <xdr:col>7</xdr:col>
      <xdr:colOff>1876425</xdr:colOff>
      <xdr:row>49</xdr:row>
      <xdr:rowOff>171450</xdr:rowOff>
    </xdr:to>
    <xdr:pic>
      <xdr:nvPicPr>
        <xdr:cNvPr id="2" name="Picture 7">
          <a:hlinkClick r:id="rId3"/>
        </xdr:cNvPr>
        <xdr:cNvPicPr preferRelativeResize="1">
          <a:picLocks noChangeAspect="1"/>
        </xdr:cNvPicPr>
      </xdr:nvPicPr>
      <xdr:blipFill>
        <a:blip r:embed="rId1"/>
        <a:stretch>
          <a:fillRect/>
        </a:stretch>
      </xdr:blipFill>
      <xdr:spPr>
        <a:xfrm>
          <a:off x="11487150" y="11706225"/>
          <a:ext cx="1704975" cy="419100"/>
        </a:xfrm>
        <a:prstGeom prst="rect">
          <a:avLst/>
        </a:prstGeom>
        <a:blipFill>
          <a:blip r:embed=""/>
          <a:srcRect/>
          <a:stretch>
            <a:fillRect/>
          </a:stretch>
        </a:blipFill>
        <a:ln w="9525" cmpd="sng">
          <a:noFill/>
        </a:ln>
      </xdr:spPr>
    </xdr:pic>
    <xdr:clientData/>
  </xdr:twoCellAnchor>
  <xdr:twoCellAnchor>
    <xdr:from>
      <xdr:col>1</xdr:col>
      <xdr:colOff>0</xdr:colOff>
      <xdr:row>47</xdr:row>
      <xdr:rowOff>228600</xdr:rowOff>
    </xdr:from>
    <xdr:to>
      <xdr:col>1</xdr:col>
      <xdr:colOff>1533525</xdr:colOff>
      <xdr:row>49</xdr:row>
      <xdr:rowOff>171450</xdr:rowOff>
    </xdr:to>
    <xdr:pic>
      <xdr:nvPicPr>
        <xdr:cNvPr id="3" name="Picture 6">
          <a:hlinkClick r:id="rId6"/>
        </xdr:cNvPr>
        <xdr:cNvPicPr preferRelativeResize="1">
          <a:picLocks noChangeAspect="1"/>
        </xdr:cNvPicPr>
      </xdr:nvPicPr>
      <xdr:blipFill>
        <a:blip r:embed="rId4"/>
        <a:stretch>
          <a:fillRect/>
        </a:stretch>
      </xdr:blipFill>
      <xdr:spPr>
        <a:xfrm>
          <a:off x="590550" y="11706225"/>
          <a:ext cx="1533525" cy="419100"/>
        </a:xfrm>
        <a:prstGeom prst="rect">
          <a:avLst/>
        </a:prstGeom>
        <a:blipFill>
          <a:blip r:embed=""/>
          <a:srcRect/>
          <a:stretch>
            <a:fillRect/>
          </a:stretch>
        </a:blipFill>
        <a:ln w="9525" cmpd="sng">
          <a:noFill/>
        </a:ln>
      </xdr:spPr>
    </xdr:pic>
    <xdr:clientData/>
  </xdr:twoCellAnchor>
  <xdr:twoCellAnchor editAs="oneCell">
    <xdr:from>
      <xdr:col>7</xdr:col>
      <xdr:colOff>152400</xdr:colOff>
      <xdr:row>49</xdr:row>
      <xdr:rowOff>171450</xdr:rowOff>
    </xdr:from>
    <xdr:to>
      <xdr:col>7</xdr:col>
      <xdr:colOff>1866900</xdr:colOff>
      <xdr:row>51</xdr:row>
      <xdr:rowOff>123825</xdr:rowOff>
    </xdr:to>
    <xdr:pic macro="[0]!SkipToResults">
      <xdr:nvPicPr>
        <xdr:cNvPr id="4" name="Picture 6"/>
        <xdr:cNvPicPr preferRelativeResize="1">
          <a:picLocks noChangeAspect="1"/>
        </xdr:cNvPicPr>
      </xdr:nvPicPr>
      <xdr:blipFill>
        <a:blip r:embed="rId7"/>
        <a:srcRect r="1753" b="5555"/>
        <a:stretch>
          <a:fillRect/>
        </a:stretch>
      </xdr:blipFill>
      <xdr:spPr>
        <a:xfrm>
          <a:off x="11468100" y="12125325"/>
          <a:ext cx="1714500"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171450</xdr:rowOff>
    </xdr:from>
    <xdr:to>
      <xdr:col>0</xdr:col>
      <xdr:colOff>266700</xdr:colOff>
      <xdr:row>5</xdr:row>
      <xdr:rowOff>190500</xdr:rowOff>
    </xdr:to>
    <xdr:sp>
      <xdr:nvSpPr>
        <xdr:cNvPr id="1" name="AutoShape 3"/>
        <xdr:cNvSpPr>
          <a:spLocks/>
        </xdr:cNvSpPr>
      </xdr:nvSpPr>
      <xdr:spPr>
        <a:xfrm>
          <a:off x="0" y="933450"/>
          <a:ext cx="2667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1866900</xdr:colOff>
      <xdr:row>41</xdr:row>
      <xdr:rowOff>180975</xdr:rowOff>
    </xdr:from>
    <xdr:to>
      <xdr:col>7</xdr:col>
      <xdr:colOff>1885950</xdr:colOff>
      <xdr:row>44</xdr:row>
      <xdr:rowOff>28575</xdr:rowOff>
    </xdr:to>
    <xdr:pic>
      <xdr:nvPicPr>
        <xdr:cNvPr id="2" name="Picture 7">
          <a:hlinkClick r:id="rId3"/>
        </xdr:cNvPr>
        <xdr:cNvPicPr preferRelativeResize="1">
          <a:picLocks noChangeAspect="1"/>
        </xdr:cNvPicPr>
      </xdr:nvPicPr>
      <xdr:blipFill>
        <a:blip r:embed="rId1"/>
        <a:stretch>
          <a:fillRect/>
        </a:stretch>
      </xdr:blipFill>
      <xdr:spPr>
        <a:xfrm>
          <a:off x="10668000" y="9839325"/>
          <a:ext cx="2533650" cy="419100"/>
        </a:xfrm>
        <a:prstGeom prst="rect">
          <a:avLst/>
        </a:prstGeom>
        <a:blipFill>
          <a:blip r:embed=""/>
          <a:srcRect/>
          <a:stretch>
            <a:fillRect/>
          </a:stretch>
        </a:blipFill>
        <a:ln w="9525" cmpd="sng">
          <a:noFill/>
        </a:ln>
      </xdr:spPr>
    </xdr:pic>
    <xdr:clientData/>
  </xdr:twoCellAnchor>
  <xdr:twoCellAnchor>
    <xdr:from>
      <xdr:col>1</xdr:col>
      <xdr:colOff>0</xdr:colOff>
      <xdr:row>41</xdr:row>
      <xdr:rowOff>180975</xdr:rowOff>
    </xdr:from>
    <xdr:to>
      <xdr:col>1</xdr:col>
      <xdr:colOff>2114550</xdr:colOff>
      <xdr:row>44</xdr:row>
      <xdr:rowOff>28575</xdr:rowOff>
    </xdr:to>
    <xdr:pic>
      <xdr:nvPicPr>
        <xdr:cNvPr id="3" name="Picture 8">
          <a:hlinkClick r:id="rId6"/>
        </xdr:cNvPr>
        <xdr:cNvPicPr preferRelativeResize="1">
          <a:picLocks noChangeAspect="1"/>
        </xdr:cNvPicPr>
      </xdr:nvPicPr>
      <xdr:blipFill>
        <a:blip r:embed="rId4"/>
        <a:stretch>
          <a:fillRect/>
        </a:stretch>
      </xdr:blipFill>
      <xdr:spPr>
        <a:xfrm>
          <a:off x="590550" y="9839325"/>
          <a:ext cx="2114550" cy="419100"/>
        </a:xfrm>
        <a:prstGeom prst="rect">
          <a:avLst/>
        </a:prstGeom>
        <a:blipFill>
          <a:blip r:embed=""/>
          <a:srcRect/>
          <a:stretch>
            <a:fillRect/>
          </a:stretch>
        </a:blipFill>
        <a:ln w="9525" cmpd="sng">
          <a:noFill/>
        </a:ln>
      </xdr:spPr>
    </xdr:pic>
    <xdr:clientData/>
  </xdr:twoCellAnchor>
  <xdr:twoCellAnchor editAs="oneCell">
    <xdr:from>
      <xdr:col>6</xdr:col>
      <xdr:colOff>2333625</xdr:colOff>
      <xdr:row>44</xdr:row>
      <xdr:rowOff>76200</xdr:rowOff>
    </xdr:from>
    <xdr:to>
      <xdr:col>7</xdr:col>
      <xdr:colOff>1533525</xdr:colOff>
      <xdr:row>46</xdr:row>
      <xdr:rowOff>123825</xdr:rowOff>
    </xdr:to>
    <xdr:pic macro="[0]!SkipToResults">
      <xdr:nvPicPr>
        <xdr:cNvPr id="4" name="Picture 7"/>
        <xdr:cNvPicPr preferRelativeResize="1">
          <a:picLocks noChangeAspect="1"/>
        </xdr:cNvPicPr>
      </xdr:nvPicPr>
      <xdr:blipFill>
        <a:blip r:embed="rId7"/>
        <a:srcRect r="1753" b="5555"/>
        <a:stretch>
          <a:fillRect/>
        </a:stretch>
      </xdr:blipFill>
      <xdr:spPr>
        <a:xfrm>
          <a:off x="11134725" y="10306050"/>
          <a:ext cx="1714500" cy="428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2266950</xdr:colOff>
      <xdr:row>46</xdr:row>
      <xdr:rowOff>180975</xdr:rowOff>
    </xdr:from>
    <xdr:to>
      <xdr:col>7</xdr:col>
      <xdr:colOff>1876425</xdr:colOff>
      <xdr:row>49</xdr:row>
      <xdr:rowOff>28575</xdr:rowOff>
    </xdr:to>
    <xdr:pic>
      <xdr:nvPicPr>
        <xdr:cNvPr id="1" name="Picture 7">
          <a:hlinkClick r:id="rId3"/>
        </xdr:cNvPr>
        <xdr:cNvPicPr preferRelativeResize="1">
          <a:picLocks noChangeAspect="1"/>
        </xdr:cNvPicPr>
      </xdr:nvPicPr>
      <xdr:blipFill>
        <a:blip r:embed="rId1"/>
        <a:stretch>
          <a:fillRect/>
        </a:stretch>
      </xdr:blipFill>
      <xdr:spPr>
        <a:xfrm>
          <a:off x="11068050" y="11744325"/>
          <a:ext cx="2124075" cy="419100"/>
        </a:xfrm>
        <a:prstGeom prst="rect">
          <a:avLst/>
        </a:prstGeom>
        <a:blipFill>
          <a:blip r:embed=""/>
          <a:srcRect/>
          <a:stretch>
            <a:fillRect/>
          </a:stretch>
        </a:blipFill>
        <a:ln w="9525" cmpd="sng">
          <a:noFill/>
        </a:ln>
      </xdr:spPr>
    </xdr:pic>
    <xdr:clientData/>
  </xdr:twoCellAnchor>
  <xdr:twoCellAnchor>
    <xdr:from>
      <xdr:col>1</xdr:col>
      <xdr:colOff>0</xdr:colOff>
      <xdr:row>46</xdr:row>
      <xdr:rowOff>180975</xdr:rowOff>
    </xdr:from>
    <xdr:to>
      <xdr:col>1</xdr:col>
      <xdr:colOff>1885950</xdr:colOff>
      <xdr:row>49</xdr:row>
      <xdr:rowOff>28575</xdr:rowOff>
    </xdr:to>
    <xdr:pic>
      <xdr:nvPicPr>
        <xdr:cNvPr id="2" name="Picture 6">
          <a:hlinkClick r:id="rId6"/>
        </xdr:cNvPr>
        <xdr:cNvPicPr preferRelativeResize="1">
          <a:picLocks noChangeAspect="1"/>
        </xdr:cNvPicPr>
      </xdr:nvPicPr>
      <xdr:blipFill>
        <a:blip r:embed="rId4"/>
        <a:stretch>
          <a:fillRect/>
        </a:stretch>
      </xdr:blipFill>
      <xdr:spPr>
        <a:xfrm>
          <a:off x="590550" y="11744325"/>
          <a:ext cx="1885950" cy="419100"/>
        </a:xfrm>
        <a:prstGeom prst="rect">
          <a:avLst/>
        </a:prstGeom>
        <a:blipFill>
          <a:blip r:embed=""/>
          <a:srcRect/>
          <a:stretch>
            <a:fillRect/>
          </a:stretch>
        </a:blipFill>
        <a:ln w="9525" cmpd="sng">
          <a:noFill/>
        </a:ln>
      </xdr:spPr>
    </xdr:pic>
    <xdr:clientData/>
  </xdr:twoCellAnchor>
  <xdr:twoCellAnchor editAs="oneCell">
    <xdr:from>
      <xdr:col>6</xdr:col>
      <xdr:colOff>2257425</xdr:colOff>
      <xdr:row>49</xdr:row>
      <xdr:rowOff>47625</xdr:rowOff>
    </xdr:from>
    <xdr:to>
      <xdr:col>7</xdr:col>
      <xdr:colOff>1866900</xdr:colOff>
      <xdr:row>51</xdr:row>
      <xdr:rowOff>200025</xdr:rowOff>
    </xdr:to>
    <xdr:pic macro="[0]!SkipToResults">
      <xdr:nvPicPr>
        <xdr:cNvPr id="3" name="Picture 5"/>
        <xdr:cNvPicPr preferRelativeResize="1">
          <a:picLocks noChangeAspect="1"/>
        </xdr:cNvPicPr>
      </xdr:nvPicPr>
      <xdr:blipFill>
        <a:blip r:embed="rId7"/>
        <a:srcRect r="1753" b="5555"/>
        <a:stretch>
          <a:fillRect/>
        </a:stretch>
      </xdr:blipFill>
      <xdr:spPr>
        <a:xfrm>
          <a:off x="11058525" y="12182475"/>
          <a:ext cx="2124075"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171450</xdr:rowOff>
    </xdr:from>
    <xdr:to>
      <xdr:col>0</xdr:col>
      <xdr:colOff>266700</xdr:colOff>
      <xdr:row>5</xdr:row>
      <xdr:rowOff>190500</xdr:rowOff>
    </xdr:to>
    <xdr:sp>
      <xdr:nvSpPr>
        <xdr:cNvPr id="1" name="AutoShape 3"/>
        <xdr:cNvSpPr>
          <a:spLocks/>
        </xdr:cNvSpPr>
      </xdr:nvSpPr>
      <xdr:spPr>
        <a:xfrm>
          <a:off x="0" y="933450"/>
          <a:ext cx="2667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1</xdr:col>
      <xdr:colOff>0</xdr:colOff>
      <xdr:row>46</xdr:row>
      <xdr:rowOff>0</xdr:rowOff>
    </xdr:from>
    <xdr:to>
      <xdr:col>1</xdr:col>
      <xdr:colOff>2981325</xdr:colOff>
      <xdr:row>48</xdr:row>
      <xdr:rowOff>38100</xdr:rowOff>
    </xdr:to>
    <xdr:pic>
      <xdr:nvPicPr>
        <xdr:cNvPr id="2" name="Picture 7">
          <a:hlinkClick r:id="rId3"/>
        </xdr:cNvPr>
        <xdr:cNvPicPr preferRelativeResize="1">
          <a:picLocks noChangeAspect="1"/>
        </xdr:cNvPicPr>
      </xdr:nvPicPr>
      <xdr:blipFill>
        <a:blip r:embed="rId1"/>
        <a:stretch>
          <a:fillRect/>
        </a:stretch>
      </xdr:blipFill>
      <xdr:spPr>
        <a:xfrm>
          <a:off x="590550" y="10706100"/>
          <a:ext cx="2981325" cy="419100"/>
        </a:xfrm>
        <a:prstGeom prst="rect">
          <a:avLst/>
        </a:prstGeom>
        <a:blipFill>
          <a:blip r:embed=""/>
          <a:srcRect/>
          <a:stretch>
            <a:fillRect/>
          </a:stretch>
        </a:blipFill>
        <a:ln w="9525" cmpd="sng">
          <a:noFill/>
        </a:ln>
      </xdr:spPr>
    </xdr:pic>
    <xdr:clientData/>
  </xdr:twoCellAnchor>
  <xdr:twoCellAnchor>
    <xdr:from>
      <xdr:col>7</xdr:col>
      <xdr:colOff>628650</xdr:colOff>
      <xdr:row>44</xdr:row>
      <xdr:rowOff>19050</xdr:rowOff>
    </xdr:from>
    <xdr:to>
      <xdr:col>7</xdr:col>
      <xdr:colOff>1876425</xdr:colOff>
      <xdr:row>46</xdr:row>
      <xdr:rowOff>57150</xdr:rowOff>
    </xdr:to>
    <xdr:pic>
      <xdr:nvPicPr>
        <xdr:cNvPr id="3" name="Picture 8">
          <a:hlinkClick r:id="rId6"/>
        </xdr:cNvPr>
        <xdr:cNvPicPr preferRelativeResize="1">
          <a:picLocks noChangeAspect="1"/>
        </xdr:cNvPicPr>
      </xdr:nvPicPr>
      <xdr:blipFill>
        <a:blip r:embed="rId4"/>
        <a:stretch>
          <a:fillRect/>
        </a:stretch>
      </xdr:blipFill>
      <xdr:spPr>
        <a:xfrm>
          <a:off x="11944350" y="10344150"/>
          <a:ext cx="1247775" cy="419100"/>
        </a:xfrm>
        <a:prstGeom prst="rect">
          <a:avLst/>
        </a:prstGeom>
        <a:blipFill>
          <a:blip r:embed=""/>
          <a:srcRect/>
          <a:stretch>
            <a:fillRect/>
          </a:stretch>
        </a:blipFill>
        <a:ln w="9525" cmpd="sng">
          <a:noFill/>
        </a:ln>
      </xdr:spPr>
    </xdr:pic>
    <xdr:clientData/>
  </xdr:twoCellAnchor>
  <xdr:twoCellAnchor editAs="oneCell">
    <xdr:from>
      <xdr:col>7</xdr:col>
      <xdr:colOff>619125</xdr:colOff>
      <xdr:row>46</xdr:row>
      <xdr:rowOff>76200</xdr:rowOff>
    </xdr:from>
    <xdr:to>
      <xdr:col>7</xdr:col>
      <xdr:colOff>1876425</xdr:colOff>
      <xdr:row>48</xdr:row>
      <xdr:rowOff>9525</xdr:rowOff>
    </xdr:to>
    <xdr:pic macro="[0]!SkipToResults">
      <xdr:nvPicPr>
        <xdr:cNvPr id="4" name="Picture 6"/>
        <xdr:cNvPicPr preferRelativeResize="1">
          <a:picLocks noChangeAspect="1"/>
        </xdr:cNvPicPr>
      </xdr:nvPicPr>
      <xdr:blipFill>
        <a:blip r:embed="rId7"/>
        <a:srcRect r="1753" b="5555"/>
        <a:stretch>
          <a:fillRect/>
        </a:stretch>
      </xdr:blipFill>
      <xdr:spPr>
        <a:xfrm>
          <a:off x="11934825" y="10782300"/>
          <a:ext cx="1257300" cy="314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171450</xdr:rowOff>
    </xdr:from>
    <xdr:to>
      <xdr:col>0</xdr:col>
      <xdr:colOff>266700</xdr:colOff>
      <xdr:row>5</xdr:row>
      <xdr:rowOff>190500</xdr:rowOff>
    </xdr:to>
    <xdr:sp>
      <xdr:nvSpPr>
        <xdr:cNvPr id="1" name="AutoShape 3"/>
        <xdr:cNvSpPr>
          <a:spLocks/>
        </xdr:cNvSpPr>
      </xdr:nvSpPr>
      <xdr:spPr>
        <a:xfrm>
          <a:off x="0" y="933450"/>
          <a:ext cx="2667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34</xdr:row>
      <xdr:rowOff>9525</xdr:rowOff>
    </xdr:from>
    <xdr:to>
      <xdr:col>1</xdr:col>
      <xdr:colOff>2171700</xdr:colOff>
      <xdr:row>36</xdr:row>
      <xdr:rowOff>47625</xdr:rowOff>
    </xdr:to>
    <xdr:pic>
      <xdr:nvPicPr>
        <xdr:cNvPr id="2" name="Picture 6">
          <a:hlinkClick r:id="rId3"/>
        </xdr:cNvPr>
        <xdr:cNvPicPr preferRelativeResize="1">
          <a:picLocks noChangeAspect="1"/>
        </xdr:cNvPicPr>
      </xdr:nvPicPr>
      <xdr:blipFill>
        <a:blip r:embed="rId1"/>
        <a:stretch>
          <a:fillRect/>
        </a:stretch>
      </xdr:blipFill>
      <xdr:spPr>
        <a:xfrm>
          <a:off x="590550" y="7953375"/>
          <a:ext cx="2171700" cy="419100"/>
        </a:xfrm>
        <a:prstGeom prst="rect">
          <a:avLst/>
        </a:prstGeom>
        <a:blipFill>
          <a:blip r:embed=""/>
          <a:srcRect/>
          <a:stretch>
            <a:fillRect/>
          </a:stretch>
        </a:blipFill>
        <a:ln w="9525" cmpd="sng">
          <a:noFill/>
        </a:ln>
      </xdr:spPr>
    </xdr:pic>
    <xdr:clientData/>
  </xdr:twoCellAnchor>
  <xdr:twoCellAnchor>
    <xdr:from>
      <xdr:col>7</xdr:col>
      <xdr:colOff>523875</xdr:colOff>
      <xdr:row>34</xdr:row>
      <xdr:rowOff>9525</xdr:rowOff>
    </xdr:from>
    <xdr:to>
      <xdr:col>7</xdr:col>
      <xdr:colOff>1885950</xdr:colOff>
      <xdr:row>36</xdr:row>
      <xdr:rowOff>47625</xdr:rowOff>
    </xdr:to>
    <xdr:pic>
      <xdr:nvPicPr>
        <xdr:cNvPr id="3" name="Picture 7">
          <a:hlinkClick r:id="rId6"/>
        </xdr:cNvPr>
        <xdr:cNvPicPr preferRelativeResize="1">
          <a:picLocks noChangeAspect="1"/>
        </xdr:cNvPicPr>
      </xdr:nvPicPr>
      <xdr:blipFill>
        <a:blip r:embed="rId4"/>
        <a:stretch>
          <a:fillRect/>
        </a:stretch>
      </xdr:blipFill>
      <xdr:spPr>
        <a:xfrm>
          <a:off x="11839575" y="7953375"/>
          <a:ext cx="1362075" cy="419100"/>
        </a:xfrm>
        <a:prstGeom prst="rect">
          <a:avLst/>
        </a:prstGeom>
        <a:blipFill>
          <a:blip r:embed=""/>
          <a:srcRect/>
          <a:stretch>
            <a:fillRect/>
          </a:stretch>
        </a:blipFill>
        <a:ln w="9525" cmpd="sng">
          <a:noFill/>
        </a:ln>
      </xdr:spPr>
    </xdr:pic>
    <xdr:clientData/>
  </xdr:twoCellAnchor>
  <xdr:twoCellAnchor editAs="oneCell">
    <xdr:from>
      <xdr:col>7</xdr:col>
      <xdr:colOff>514350</xdr:colOff>
      <xdr:row>36</xdr:row>
      <xdr:rowOff>47625</xdr:rowOff>
    </xdr:from>
    <xdr:to>
      <xdr:col>7</xdr:col>
      <xdr:colOff>1876425</xdr:colOff>
      <xdr:row>38</xdr:row>
      <xdr:rowOff>9525</xdr:rowOff>
    </xdr:to>
    <xdr:pic macro="[0]!SkipToResults">
      <xdr:nvPicPr>
        <xdr:cNvPr id="4" name="Picture 5"/>
        <xdr:cNvPicPr preferRelativeResize="1">
          <a:picLocks noChangeAspect="1"/>
        </xdr:cNvPicPr>
      </xdr:nvPicPr>
      <xdr:blipFill>
        <a:blip r:embed="rId7"/>
        <a:srcRect r="1753" b="5555"/>
        <a:stretch>
          <a:fillRect/>
        </a:stretch>
      </xdr:blipFill>
      <xdr:spPr>
        <a:xfrm>
          <a:off x="11830050" y="8372475"/>
          <a:ext cx="1362075" cy="342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171450</xdr:rowOff>
    </xdr:from>
    <xdr:to>
      <xdr:col>0</xdr:col>
      <xdr:colOff>266700</xdr:colOff>
      <xdr:row>5</xdr:row>
      <xdr:rowOff>190500</xdr:rowOff>
    </xdr:to>
    <xdr:sp>
      <xdr:nvSpPr>
        <xdr:cNvPr id="1" name="AutoShape 3"/>
        <xdr:cNvSpPr>
          <a:spLocks/>
        </xdr:cNvSpPr>
      </xdr:nvSpPr>
      <xdr:spPr>
        <a:xfrm>
          <a:off x="0" y="933450"/>
          <a:ext cx="2667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504825</xdr:colOff>
      <xdr:row>38</xdr:row>
      <xdr:rowOff>0</xdr:rowOff>
    </xdr:from>
    <xdr:to>
      <xdr:col>7</xdr:col>
      <xdr:colOff>1876425</xdr:colOff>
      <xdr:row>40</xdr:row>
      <xdr:rowOff>38100</xdr:rowOff>
    </xdr:to>
    <xdr:pic>
      <xdr:nvPicPr>
        <xdr:cNvPr id="2" name="Picture 8">
          <a:hlinkClick r:id="rId3"/>
        </xdr:cNvPr>
        <xdr:cNvPicPr preferRelativeResize="1">
          <a:picLocks noChangeAspect="1"/>
        </xdr:cNvPicPr>
      </xdr:nvPicPr>
      <xdr:blipFill>
        <a:blip r:embed="rId1"/>
        <a:stretch>
          <a:fillRect/>
        </a:stretch>
      </xdr:blipFill>
      <xdr:spPr>
        <a:xfrm>
          <a:off x="11820525" y="8801100"/>
          <a:ext cx="1371600" cy="419100"/>
        </a:xfrm>
        <a:prstGeom prst="rect">
          <a:avLst/>
        </a:prstGeom>
        <a:blipFill>
          <a:blip r:embed=""/>
          <a:srcRect/>
          <a:stretch>
            <a:fillRect/>
          </a:stretch>
        </a:blipFill>
        <a:ln w="9525" cmpd="sng">
          <a:noFill/>
        </a:ln>
      </xdr:spPr>
    </xdr:pic>
    <xdr:clientData/>
  </xdr:twoCellAnchor>
  <xdr:twoCellAnchor>
    <xdr:from>
      <xdr:col>1</xdr:col>
      <xdr:colOff>0</xdr:colOff>
      <xdr:row>38</xdr:row>
      <xdr:rowOff>0</xdr:rowOff>
    </xdr:from>
    <xdr:to>
      <xdr:col>1</xdr:col>
      <xdr:colOff>1438275</xdr:colOff>
      <xdr:row>40</xdr:row>
      <xdr:rowOff>38100</xdr:rowOff>
    </xdr:to>
    <xdr:pic>
      <xdr:nvPicPr>
        <xdr:cNvPr id="3" name="Picture 10">
          <a:hlinkClick r:id="rId6"/>
        </xdr:cNvPr>
        <xdr:cNvPicPr preferRelativeResize="1">
          <a:picLocks noChangeAspect="1"/>
        </xdr:cNvPicPr>
      </xdr:nvPicPr>
      <xdr:blipFill>
        <a:blip r:embed="rId4"/>
        <a:stretch>
          <a:fillRect/>
        </a:stretch>
      </xdr:blipFill>
      <xdr:spPr>
        <a:xfrm>
          <a:off x="590550" y="8801100"/>
          <a:ext cx="1438275" cy="419100"/>
        </a:xfrm>
        <a:prstGeom prst="rect">
          <a:avLst/>
        </a:prstGeom>
        <a:blipFill>
          <a:blip r:embed=""/>
          <a:srcRect/>
          <a:stretch>
            <a:fillRect/>
          </a:stretch>
        </a:blip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0.09075</cdr:x>
      <cdr:y>0.80425</cdr:y>
    </cdr:from>
    <cdr:to>
      <cdr:x>0.09425</cdr:x>
      <cdr:y>0.84775</cdr:y>
    </cdr:to>
    <cdr:sp>
      <cdr:nvSpPr>
        <cdr:cNvPr id="1" name="Text Box 1"/>
        <cdr:cNvSpPr txBox="1">
          <a:spLocks noChangeArrowheads="1"/>
        </cdr:cNvSpPr>
      </cdr:nvSpPr>
      <cdr:spPr>
        <a:xfrm>
          <a:off x="428625" y="3009900"/>
          <a:ext cx="19050" cy="161925"/>
        </a:xfrm>
        <a:prstGeom prst="rect">
          <a:avLst/>
        </a:prstGeom>
        <a:solidFill>
          <a:srgbClr val="FFFFFF"/>
        </a:solidFill>
        <a:ln w="1" cmpd="sng">
          <a:noFill/>
        </a:ln>
      </cdr:spPr>
      <cdr:txBody>
        <a:bodyPr vertOverflow="clip" wrap="square" lIns="18288" tIns="0" rIns="0" bIns="0" anchor="ctr">
          <a:spAutoFit/>
        </a:bodyPr>
        <a:p>
          <a:pPr algn="l">
            <a:defRPr/>
          </a:pPr>
          <a:r>
            <a:rPr lang="en-US" cap="none" u="none" baseline="0">
              <a:latin typeface="Calibri"/>
              <a:ea typeface="Calibri"/>
              <a:cs typeface="Calibri"/>
            </a:rPr>
            <a:t/>
          </a:r>
        </a:p>
      </cdr:txBody>
    </cdr:sp>
  </cdr:relSizeAnchor>
  <cdr:relSizeAnchor xmlns:cdr="http://schemas.openxmlformats.org/drawingml/2006/chartDrawing">
    <cdr:from>
      <cdr:x>0.09075</cdr:x>
      <cdr:y>0.80425</cdr:y>
    </cdr:from>
    <cdr:to>
      <cdr:x>0.09425</cdr:x>
      <cdr:y>0.84775</cdr:y>
    </cdr:to>
    <cdr:sp>
      <cdr:nvSpPr>
        <cdr:cNvPr id="2" name="Text Box 2"/>
        <cdr:cNvSpPr txBox="1">
          <a:spLocks noChangeArrowheads="1"/>
        </cdr:cNvSpPr>
      </cdr:nvSpPr>
      <cdr:spPr>
        <a:xfrm>
          <a:off x="428625" y="3009900"/>
          <a:ext cx="19050" cy="161925"/>
        </a:xfrm>
        <a:prstGeom prst="rect">
          <a:avLst/>
        </a:prstGeom>
        <a:solidFill>
          <a:srgbClr val="FFFFFF"/>
        </a:solidFill>
        <a:ln w="1" cmpd="sng">
          <a:noFill/>
        </a:ln>
      </cdr:spPr>
      <cdr:txBody>
        <a:bodyPr vertOverflow="clip" wrap="square" lIns="18288" tIns="0" rIns="0" bIns="0" anchor="ctr">
          <a:spAutoFit/>
        </a:bodyPr>
        <a:p>
          <a:pPr algn="l">
            <a:defRPr/>
          </a:pPr>
          <a:r>
            <a:rPr lang="en-US" cap="none" u="none" baseline="0">
              <a:latin typeface="Calibri"/>
              <a:ea typeface="Calibri"/>
              <a:cs typeface="Calibri"/>
            </a:rPr>
            <a:t/>
          </a:r>
        </a:p>
      </cdr:txBody>
    </cdr:sp>
  </cdr:relSizeAnchor>
  <cdr:relSizeAnchor xmlns:cdr="http://schemas.openxmlformats.org/drawingml/2006/chartDrawing">
    <cdr:from>
      <cdr:x>0.09075</cdr:x>
      <cdr:y>0.80425</cdr:y>
    </cdr:from>
    <cdr:to>
      <cdr:x>0.09425</cdr:x>
      <cdr:y>0.84775</cdr:y>
    </cdr:to>
    <cdr:sp>
      <cdr:nvSpPr>
        <cdr:cNvPr id="3" name="Text Box 3"/>
        <cdr:cNvSpPr txBox="1">
          <a:spLocks noChangeArrowheads="1"/>
        </cdr:cNvSpPr>
      </cdr:nvSpPr>
      <cdr:spPr>
        <a:xfrm>
          <a:off x="428625" y="3009900"/>
          <a:ext cx="19050" cy="161925"/>
        </a:xfrm>
        <a:prstGeom prst="rect">
          <a:avLst/>
        </a:prstGeom>
        <a:solidFill>
          <a:srgbClr val="FFFFFF"/>
        </a:solidFill>
        <a:ln w="1" cmpd="sng">
          <a:noFill/>
        </a:ln>
      </cdr:spPr>
      <cdr:txBody>
        <a:bodyPr vertOverflow="clip" wrap="square" lIns="18288" tIns="0" rIns="0" bIns="0" anchor="ctr">
          <a:spAutoFit/>
        </a:bodyPr>
        <a:p>
          <a:pPr algn="l">
            <a:defRPr/>
          </a:pPr>
          <a:r>
            <a:rPr lang="en-US" cap="none" u="none" baseline="0">
              <a:latin typeface="Calibri"/>
              <a:ea typeface="Calibri"/>
              <a:cs typeface="Calibri"/>
            </a:rPr>
            <a:t/>
          </a:r>
        </a:p>
      </cdr:txBody>
    </cdr:sp>
  </cdr:relSizeAnchor>
  <cdr:relSizeAnchor xmlns:cdr="http://schemas.openxmlformats.org/drawingml/2006/chartDrawing">
    <cdr:from>
      <cdr:x>0.09075</cdr:x>
      <cdr:y>0.80425</cdr:y>
    </cdr:from>
    <cdr:to>
      <cdr:x>0.09425</cdr:x>
      <cdr:y>0.84775</cdr:y>
    </cdr:to>
    <cdr:sp>
      <cdr:nvSpPr>
        <cdr:cNvPr id="4" name="Text Box 4"/>
        <cdr:cNvSpPr txBox="1">
          <a:spLocks noChangeArrowheads="1"/>
        </cdr:cNvSpPr>
      </cdr:nvSpPr>
      <cdr:spPr>
        <a:xfrm>
          <a:off x="428625" y="3009900"/>
          <a:ext cx="19050" cy="161925"/>
        </a:xfrm>
        <a:prstGeom prst="rect">
          <a:avLst/>
        </a:prstGeom>
        <a:solidFill>
          <a:srgbClr val="FFFFFF"/>
        </a:solidFill>
        <a:ln w="1" cmpd="sng">
          <a:noFill/>
        </a:ln>
      </cdr:spPr>
      <cdr:txBody>
        <a:bodyPr vertOverflow="clip" wrap="square" lIns="18288" tIns="0" rIns="0" bIns="0" anchor="ctr">
          <a:spAutoFit/>
        </a:bodyPr>
        <a:p>
          <a:pPr algn="l">
            <a:defRPr/>
          </a:pPr>
          <a:r>
            <a:rPr lang="en-US" cap="none" u="none" baseline="0">
              <a:latin typeface="Calibri"/>
              <a:ea typeface="Calibri"/>
              <a:cs typeface="Calibri"/>
            </a:rPr>
            <a:t/>
          </a:r>
        </a:p>
      </cdr:txBody>
    </cdr:sp>
  </cdr:relSizeAnchor>
  <cdr:relSizeAnchor xmlns:cdr="http://schemas.openxmlformats.org/drawingml/2006/chartDrawing">
    <cdr:from>
      <cdr:x>0.09075</cdr:x>
      <cdr:y>0.80425</cdr:y>
    </cdr:from>
    <cdr:to>
      <cdr:x>0.09425</cdr:x>
      <cdr:y>0.84775</cdr:y>
    </cdr:to>
    <cdr:sp>
      <cdr:nvSpPr>
        <cdr:cNvPr id="5" name="Text Box 5"/>
        <cdr:cNvSpPr txBox="1">
          <a:spLocks noChangeArrowheads="1"/>
        </cdr:cNvSpPr>
      </cdr:nvSpPr>
      <cdr:spPr>
        <a:xfrm>
          <a:off x="428625" y="3009900"/>
          <a:ext cx="19050" cy="161925"/>
        </a:xfrm>
        <a:prstGeom prst="rect">
          <a:avLst/>
        </a:prstGeom>
        <a:solidFill>
          <a:srgbClr val="FFFFFF"/>
        </a:solidFill>
        <a:ln w="1" cmpd="sng">
          <a:noFill/>
        </a:ln>
      </cdr:spPr>
      <cdr:txBody>
        <a:bodyPr vertOverflow="clip" wrap="square" lIns="18288" tIns="0" rIns="0" bIns="0" anchor="ctr">
          <a:spAutoFit/>
        </a:bodyPr>
        <a:p>
          <a:pPr algn="l">
            <a:defRPr/>
          </a:pPr>
          <a:r>
            <a:rPr lang="en-US" cap="none" u="none" baseline="0">
              <a:latin typeface="Calibri"/>
              <a:ea typeface="Calibri"/>
              <a:cs typeface="Calibri"/>
            </a:rPr>
            <a:t/>
          </a:r>
        </a:p>
      </cdr:txBody>
    </cdr:sp>
  </cdr:relSizeAnchor>
  <cdr:relSizeAnchor xmlns:cdr="http://schemas.openxmlformats.org/drawingml/2006/chartDrawing">
    <cdr:from>
      <cdr:x>0.09075</cdr:x>
      <cdr:y>0.80425</cdr:y>
    </cdr:from>
    <cdr:to>
      <cdr:x>0.09425</cdr:x>
      <cdr:y>0.84775</cdr:y>
    </cdr:to>
    <cdr:sp>
      <cdr:nvSpPr>
        <cdr:cNvPr id="6" name="Text Box 6"/>
        <cdr:cNvSpPr txBox="1">
          <a:spLocks noChangeArrowheads="1"/>
        </cdr:cNvSpPr>
      </cdr:nvSpPr>
      <cdr:spPr>
        <a:xfrm>
          <a:off x="428625" y="3009900"/>
          <a:ext cx="19050" cy="161925"/>
        </a:xfrm>
        <a:prstGeom prst="rect">
          <a:avLst/>
        </a:prstGeom>
        <a:solidFill>
          <a:srgbClr val="FFFFFF"/>
        </a:solidFill>
        <a:ln w="1" cmpd="sng">
          <a:noFill/>
        </a:ln>
      </cdr:spPr>
      <cdr:txBody>
        <a:bodyPr vertOverflow="clip" wrap="square" lIns="18288" tIns="0" rIns="0" bIns="0" anchor="ctr">
          <a:spAutoFit/>
        </a:bodyPr>
        <a:p>
          <a:pPr algn="l">
            <a:defRPr/>
          </a:pPr>
          <a:r>
            <a:rPr lang="en-US" cap="none" u="none" baseline="0">
              <a:latin typeface="Calibri"/>
              <a:ea typeface="Calibri"/>
              <a:cs typeface="Calibri"/>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oneyadviceservice.org.uk/en/tools/budget-planner/?utm_source=bp-spreadsheet&amp;utm_medium=spreadsheet&amp;utm_campaign=bp-spreadsheet-longform" TargetMode="External" /><Relationship Id="rId2"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hyperlink" Target="https://www.moneyadviceservice.org.uk/en/articles/should-i-save-or-pay-off-debt" TargetMode="External" /><Relationship Id="rId2" Type="http://schemas.openxmlformats.org/officeDocument/2006/relationships/hyperlink" Target="https://www.moneyadviceservice.org.uk/en/articles/should-you-pay-off-your-mortgage-early"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3:Q31"/>
  <sheetViews>
    <sheetView showGridLines="0" tabSelected="1" zoomScale="70" zoomScaleNormal="70" zoomScalePageLayoutView="0" workbookViewId="0" topLeftCell="A1">
      <selection activeCell="I19" sqref="I19"/>
    </sheetView>
  </sheetViews>
  <sheetFormatPr defaultColWidth="8.8515625" defaultRowHeight="15"/>
  <cols>
    <col min="1" max="4" width="8.8515625" style="109" customWidth="1"/>
    <col min="5" max="5" width="22.8515625" style="109" customWidth="1"/>
    <col min="6" max="7" width="8.8515625" style="109" customWidth="1"/>
    <col min="8" max="8" width="12.28125" style="109" customWidth="1"/>
    <col min="9" max="16384" width="8.8515625" style="109" customWidth="1"/>
  </cols>
  <sheetData>
    <row r="1" ht="15"/>
    <row r="2" ht="15"/>
    <row r="3" spans="1:5" s="111" customFormat="1" ht="46.5">
      <c r="A3" s="109"/>
      <c r="B3" s="110"/>
      <c r="C3" s="110"/>
      <c r="D3" s="110"/>
      <c r="E3" s="110"/>
    </row>
    <row r="4" spans="1:5" s="111" customFormat="1" ht="79.5" customHeight="1">
      <c r="A4" s="109"/>
      <c r="B4" s="118" t="s">
        <v>0</v>
      </c>
      <c r="C4" s="118"/>
      <c r="D4" s="118"/>
      <c r="E4" s="118"/>
    </row>
    <row r="5" spans="1:9" s="111" customFormat="1" ht="72" customHeight="1">
      <c r="A5" s="109"/>
      <c r="B5" s="117" t="s">
        <v>1</v>
      </c>
      <c r="C5" s="117"/>
      <c r="D5" s="117"/>
      <c r="E5" s="117"/>
      <c r="F5" s="117"/>
      <c r="G5" s="117"/>
      <c r="H5" s="117"/>
      <c r="I5" s="112"/>
    </row>
    <row r="6" spans="1:17" s="111" customFormat="1" ht="72" customHeight="1">
      <c r="A6" s="109"/>
      <c r="B6" s="117" t="s">
        <v>2</v>
      </c>
      <c r="C6" s="117"/>
      <c r="D6" s="117"/>
      <c r="E6" s="117"/>
      <c r="F6" s="117"/>
      <c r="G6" s="117"/>
      <c r="H6" s="117"/>
      <c r="I6" s="109"/>
      <c r="J6" s="109"/>
      <c r="K6" s="109"/>
      <c r="L6" s="109"/>
      <c r="M6" s="109"/>
      <c r="N6" s="109"/>
      <c r="O6" s="109"/>
      <c r="P6" s="109"/>
      <c r="Q6" s="113"/>
    </row>
    <row r="7" spans="1:8" s="111" customFormat="1" ht="15" customHeight="1">
      <c r="A7" s="109"/>
      <c r="B7" s="109"/>
      <c r="C7" s="109"/>
      <c r="D7" s="109"/>
      <c r="E7" s="109"/>
      <c r="F7" s="109"/>
      <c r="G7" s="109"/>
      <c r="H7" s="109"/>
    </row>
    <row r="8" spans="1:8" s="111" customFormat="1" ht="15">
      <c r="A8" s="109"/>
      <c r="B8" s="109"/>
      <c r="C8" s="109"/>
      <c r="D8" s="109"/>
      <c r="E8" s="109"/>
      <c r="F8" s="109"/>
      <c r="G8" s="109"/>
      <c r="H8" s="109"/>
    </row>
    <row r="10" spans="1:4" s="111" customFormat="1" ht="15" hidden="1">
      <c r="A10" s="114" t="s">
        <v>3</v>
      </c>
      <c r="B10" s="114" t="s">
        <v>4</v>
      </c>
      <c r="C10" s="114">
        <f>C16/2</f>
        <v>2.172619047619048</v>
      </c>
      <c r="D10" s="111" t="s">
        <v>284</v>
      </c>
    </row>
    <row r="11" spans="1:4" s="111" customFormat="1" ht="15" hidden="1">
      <c r="A11" s="114" t="s">
        <v>5</v>
      </c>
      <c r="B11" s="114" t="s">
        <v>6</v>
      </c>
      <c r="C11" s="114">
        <f>C16/4</f>
        <v>1.086309523809524</v>
      </c>
      <c r="D11" s="111" t="s">
        <v>285</v>
      </c>
    </row>
    <row r="12" spans="1:4" s="111" customFormat="1" ht="15" hidden="1">
      <c r="A12" s="114" t="s">
        <v>4</v>
      </c>
      <c r="B12" s="114" t="s">
        <v>7</v>
      </c>
      <c r="C12" s="114">
        <f>C14/6</f>
        <v>0.16666666666666666</v>
      </c>
      <c r="D12" s="111" t="s">
        <v>286</v>
      </c>
    </row>
    <row r="13" spans="1:3" s="111" customFormat="1" ht="15" hidden="1">
      <c r="A13" s="114" t="s">
        <v>8</v>
      </c>
      <c r="B13" s="114" t="s">
        <v>3</v>
      </c>
      <c r="C13" s="114">
        <f>365/12</f>
        <v>30.416666666666668</v>
      </c>
    </row>
    <row r="14" spans="1:3" s="111" customFormat="1" ht="15" hidden="1">
      <c r="A14" s="114" t="s">
        <v>9</v>
      </c>
      <c r="B14" s="114" t="s">
        <v>9</v>
      </c>
      <c r="C14" s="114">
        <v>1</v>
      </c>
    </row>
    <row r="15" spans="1:3" s="111" customFormat="1" ht="15" hidden="1">
      <c r="A15" s="114" t="s">
        <v>10</v>
      </c>
      <c r="B15" s="114" t="s">
        <v>10</v>
      </c>
      <c r="C15" s="114">
        <f>C14/3</f>
        <v>0.3333333333333333</v>
      </c>
    </row>
    <row r="16" spans="1:3" s="111" customFormat="1" ht="15" hidden="1">
      <c r="A16" s="114" t="s">
        <v>7</v>
      </c>
      <c r="B16" s="114" t="s">
        <v>5</v>
      </c>
      <c r="C16" s="109">
        <f>C13/7</f>
        <v>4.345238095238096</v>
      </c>
    </row>
    <row r="17" spans="1:4" s="111" customFormat="1" ht="15" hidden="1">
      <c r="A17" s="114" t="s">
        <v>11</v>
      </c>
      <c r="B17" s="114" t="s">
        <v>11</v>
      </c>
      <c r="C17" s="114">
        <f>C14/12</f>
        <v>0.08333333333333333</v>
      </c>
      <c r="D17" s="115"/>
    </row>
    <row r="19" spans="2:8" ht="75" customHeight="1">
      <c r="B19" s="117" t="s">
        <v>287</v>
      </c>
      <c r="C19" s="117"/>
      <c r="D19" s="117"/>
      <c r="E19" s="117"/>
      <c r="F19" s="117"/>
      <c r="G19" s="117"/>
      <c r="H19" s="117"/>
    </row>
    <row r="22" spans="2:8" ht="15">
      <c r="B22" s="119" t="s">
        <v>288</v>
      </c>
      <c r="C22" s="119"/>
      <c r="D22" s="119"/>
      <c r="E22" s="119"/>
      <c r="F22" s="119"/>
      <c r="G22" s="119"/>
      <c r="H22" s="119"/>
    </row>
    <row r="23" spans="2:8" ht="15">
      <c r="B23" s="119"/>
      <c r="C23" s="119"/>
      <c r="D23" s="119"/>
      <c r="E23" s="119"/>
      <c r="F23" s="119"/>
      <c r="G23" s="119"/>
      <c r="H23" s="119"/>
    </row>
    <row r="25" ht="15">
      <c r="B25" s="109" t="s">
        <v>289</v>
      </c>
    </row>
    <row r="26" ht="15">
      <c r="B26" s="109" t="s">
        <v>292</v>
      </c>
    </row>
    <row r="27" ht="15">
      <c r="B27" s="109" t="s">
        <v>291</v>
      </c>
    </row>
    <row r="28" ht="15">
      <c r="B28" s="109" t="s">
        <v>290</v>
      </c>
    </row>
    <row r="29" ht="15">
      <c r="B29" s="109" t="s">
        <v>293</v>
      </c>
    </row>
    <row r="31" ht="15">
      <c r="B31" s="109" t="s">
        <v>294</v>
      </c>
    </row>
  </sheetData>
  <sheetProtection sheet="1" objects="1" selectLockedCells="1"/>
  <mergeCells count="9">
    <mergeCell ref="B19:H19"/>
    <mergeCell ref="B4:E4"/>
    <mergeCell ref="B5:H5"/>
    <mergeCell ref="B6:H6"/>
    <mergeCell ref="B22:H23"/>
  </mergeCells>
  <hyperlinks>
    <hyperlink ref="B22" r:id="rId1" display="Use the Budget Planner online "/>
  </hyperlinks>
  <printOptions/>
  <pageMargins left="0.7" right="0.7" top="0.75" bottom="0.75" header="0.5118055555555555" footer="0.5118055555555555"/>
  <pageSetup horizontalDpi="300" verticalDpi="300" orientation="portrait"/>
  <drawing r:id="rId2"/>
</worksheet>
</file>

<file path=xl/worksheets/sheet10.xml><?xml version="1.0" encoding="utf-8"?>
<worksheet xmlns="http://schemas.openxmlformats.org/spreadsheetml/2006/main" xmlns:r="http://schemas.openxmlformats.org/officeDocument/2006/relationships">
  <sheetPr codeName="Sheet10"/>
  <dimension ref="B3:AG17"/>
  <sheetViews>
    <sheetView zoomScale="65" zoomScaleNormal="65" zoomScalePageLayoutView="0" workbookViewId="0" topLeftCell="A1">
      <selection activeCell="R4" sqref="R4:AG4"/>
    </sheetView>
  </sheetViews>
  <sheetFormatPr defaultColWidth="11.421875" defaultRowHeight="15"/>
  <cols>
    <col min="1" max="1" width="11.421875" style="0" customWidth="1"/>
    <col min="2" max="2" width="12.7109375" style="0" customWidth="1"/>
    <col min="3" max="7" width="11.421875" style="0" customWidth="1"/>
    <col min="8" max="8" width="6.421875" style="0" customWidth="1"/>
    <col min="9" max="13" width="0" style="0" hidden="1" customWidth="1"/>
    <col min="14" max="14" width="11.421875" style="0" customWidth="1"/>
    <col min="15" max="15" width="12.7109375" style="0" customWidth="1"/>
  </cols>
  <sheetData>
    <row r="3" s="78" customFormat="1" ht="23.25">
      <c r="B3" s="78" t="s">
        <v>224</v>
      </c>
    </row>
    <row r="4" spans="2:33" ht="22.5" customHeight="1">
      <c r="B4" s="131" t="s">
        <v>225</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row>
    <row r="5" spans="2:17" ht="22.5" customHeight="1">
      <c r="B5" s="132" t="s">
        <v>226</v>
      </c>
      <c r="C5" s="132"/>
      <c r="D5" s="132"/>
      <c r="E5" s="132"/>
      <c r="F5" s="132"/>
      <c r="G5" s="132"/>
      <c r="H5" s="132"/>
      <c r="I5" s="132"/>
      <c r="J5" s="132"/>
      <c r="K5" s="132"/>
      <c r="L5" s="132"/>
      <c r="M5" s="132"/>
      <c r="N5" s="132"/>
      <c r="O5" s="132"/>
      <c r="P5" s="132"/>
      <c r="Q5" s="132"/>
    </row>
    <row r="6" spans="2:17" ht="58.5" customHeight="1">
      <c r="B6" s="133" t="s">
        <v>227</v>
      </c>
      <c r="C6" s="133"/>
      <c r="D6" s="133"/>
      <c r="E6" s="133"/>
      <c r="F6" s="133"/>
      <c r="G6" s="133"/>
      <c r="H6" s="133"/>
      <c r="I6" s="133"/>
      <c r="J6" s="133"/>
      <c r="K6" s="133"/>
      <c r="L6" s="133"/>
      <c r="M6" s="133"/>
      <c r="N6" s="133"/>
      <c r="O6" s="133"/>
      <c r="P6" s="133"/>
      <c r="Q6" s="133"/>
    </row>
    <row r="7" spans="2:17" ht="45" customHeight="1">
      <c r="B7" s="133" t="s">
        <v>228</v>
      </c>
      <c r="C7" s="133"/>
      <c r="D7" s="133"/>
      <c r="E7" s="133"/>
      <c r="F7" s="133"/>
      <c r="G7" s="133"/>
      <c r="H7" s="133"/>
      <c r="I7" s="133"/>
      <c r="J7" s="133"/>
      <c r="K7" s="133"/>
      <c r="L7" s="133"/>
      <c r="M7" s="133"/>
      <c r="N7" s="133"/>
      <c r="O7" s="133"/>
      <c r="P7" s="133"/>
      <c r="Q7" s="133"/>
    </row>
    <row r="8" ht="23.25">
      <c r="B8" s="78" t="s">
        <v>229</v>
      </c>
    </row>
    <row r="9" spans="2:17" ht="33.75">
      <c r="B9" s="136" t="s">
        <v>230</v>
      </c>
      <c r="C9" s="136"/>
      <c r="D9" s="136"/>
      <c r="E9" s="136"/>
      <c r="F9" s="136"/>
      <c r="G9" s="136"/>
      <c r="H9" s="136"/>
      <c r="I9" s="136"/>
      <c r="J9" s="136"/>
      <c r="K9" s="136"/>
      <c r="L9" s="136"/>
      <c r="M9" s="136"/>
      <c r="N9" s="136"/>
      <c r="O9" s="136"/>
      <c r="P9" s="136"/>
      <c r="Q9" s="136"/>
    </row>
    <row r="10" spans="2:17" ht="23.25">
      <c r="B10" s="137" t="s">
        <v>231</v>
      </c>
      <c r="C10" s="137"/>
      <c r="D10" s="137"/>
      <c r="E10" s="137"/>
      <c r="F10" s="137"/>
      <c r="G10" s="137"/>
      <c r="H10" s="137"/>
      <c r="I10" s="137"/>
      <c r="J10" s="137"/>
      <c r="K10" s="137"/>
      <c r="L10" s="137"/>
      <c r="M10" s="137"/>
      <c r="N10" s="137"/>
      <c r="O10" s="137"/>
      <c r="P10" s="137"/>
      <c r="Q10" s="137"/>
    </row>
    <row r="11" spans="2:17" ht="60" customHeight="1">
      <c r="B11" s="133" t="s">
        <v>232</v>
      </c>
      <c r="C11" s="133"/>
      <c r="D11" s="133"/>
      <c r="E11" s="133"/>
      <c r="F11" s="133"/>
      <c r="G11" s="133"/>
      <c r="H11" s="133"/>
      <c r="I11" s="133"/>
      <c r="J11" s="133"/>
      <c r="K11" s="133"/>
      <c r="L11" s="133"/>
      <c r="M11" s="133"/>
      <c r="N11" s="133"/>
      <c r="O11" s="133"/>
      <c r="P11" s="133"/>
      <c r="Q11" s="133"/>
    </row>
    <row r="12" spans="2:17" ht="49.5" customHeight="1">
      <c r="B12" s="133" t="s">
        <v>233</v>
      </c>
      <c r="C12" s="133"/>
      <c r="D12" s="133"/>
      <c r="E12" s="133"/>
      <c r="F12" s="133"/>
      <c r="G12" s="133"/>
      <c r="H12" s="133"/>
      <c r="I12" s="133"/>
      <c r="J12" s="133"/>
      <c r="K12" s="133"/>
      <c r="L12" s="133"/>
      <c r="M12" s="133"/>
      <c r="N12" s="133"/>
      <c r="O12" s="133"/>
      <c r="P12" s="133"/>
      <c r="Q12" s="133"/>
    </row>
    <row r="13" ht="23.25">
      <c r="B13" s="78" t="s">
        <v>234</v>
      </c>
    </row>
    <row r="14" spans="2:17" ht="33.75">
      <c r="B14" s="131" t="s">
        <v>235</v>
      </c>
      <c r="C14" s="131"/>
      <c r="D14" s="131"/>
      <c r="E14" s="131"/>
      <c r="F14" s="131"/>
      <c r="G14" s="131"/>
      <c r="H14" s="131"/>
      <c r="I14" s="131"/>
      <c r="J14" s="131"/>
      <c r="K14" s="131"/>
      <c r="L14" s="131"/>
      <c r="M14" s="131"/>
      <c r="N14" s="131"/>
      <c r="O14" s="131"/>
      <c r="P14" s="131"/>
      <c r="Q14" s="131"/>
    </row>
    <row r="15" spans="2:19" ht="23.25">
      <c r="B15" s="135" t="s">
        <v>236</v>
      </c>
      <c r="C15" s="135"/>
      <c r="D15" s="135"/>
      <c r="E15" s="135"/>
      <c r="F15" s="135"/>
      <c r="G15" s="135"/>
      <c r="H15" s="135"/>
      <c r="I15" s="135"/>
      <c r="J15" s="135"/>
      <c r="K15" s="135"/>
      <c r="L15" s="135"/>
      <c r="M15" s="135"/>
      <c r="N15" s="135"/>
      <c r="O15" s="135"/>
      <c r="P15" s="135"/>
      <c r="Q15" s="135"/>
      <c r="S15" s="79"/>
    </row>
    <row r="16" spans="2:17" ht="45" customHeight="1">
      <c r="B16" s="134" t="s">
        <v>237</v>
      </c>
      <c r="C16" s="134"/>
      <c r="D16" s="134"/>
      <c r="E16" s="134"/>
      <c r="F16" s="134"/>
      <c r="G16" s="134"/>
      <c r="H16" s="134"/>
      <c r="I16" s="134"/>
      <c r="J16" s="134"/>
      <c r="K16" s="134"/>
      <c r="L16" s="134"/>
      <c r="M16" s="134"/>
      <c r="N16" s="134"/>
      <c r="O16" s="134"/>
      <c r="P16" s="134"/>
      <c r="Q16" s="134"/>
    </row>
    <row r="17" spans="2:17" ht="108" customHeight="1">
      <c r="B17" s="134" t="s">
        <v>238</v>
      </c>
      <c r="C17" s="134"/>
      <c r="D17" s="134"/>
      <c r="E17" s="134"/>
      <c r="F17" s="134"/>
      <c r="G17" s="134"/>
      <c r="H17" s="134"/>
      <c r="I17" s="134"/>
      <c r="J17" s="134"/>
      <c r="K17" s="134"/>
      <c r="L17" s="134"/>
      <c r="M17" s="134"/>
      <c r="N17" s="134"/>
      <c r="O17" s="134"/>
      <c r="P17" s="134"/>
      <c r="Q17" s="134"/>
    </row>
  </sheetData>
  <sheetProtection selectLockedCells="1" selectUnlockedCells="1"/>
  <mergeCells count="23">
    <mergeCell ref="B11:Q11"/>
    <mergeCell ref="B12:Q12"/>
    <mergeCell ref="B15:Q15"/>
    <mergeCell ref="B17:Q17"/>
    <mergeCell ref="B16:Q16"/>
    <mergeCell ref="B5:Q5"/>
    <mergeCell ref="B6:Q6"/>
    <mergeCell ref="B7:Q7"/>
    <mergeCell ref="B9:Q9"/>
    <mergeCell ref="B10:Q10"/>
    <mergeCell ref="B4:Q4"/>
    <mergeCell ref="R4:AG4"/>
    <mergeCell ref="B14:Q14"/>
  </mergeCells>
  <printOptions/>
  <pageMargins left="0.75" right="0.75" top="1" bottom="1"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sheetPr codeName="Sheet11"/>
  <dimension ref="A2:H49"/>
  <sheetViews>
    <sheetView zoomScale="85" zoomScaleNormal="85" zoomScalePageLayoutView="0" workbookViewId="0" topLeftCell="A1">
      <selection activeCell="K8" sqref="K8"/>
    </sheetView>
  </sheetViews>
  <sheetFormatPr defaultColWidth="10.8515625" defaultRowHeight="15"/>
  <cols>
    <col min="1" max="1" width="10.8515625" style="80" customWidth="1"/>
    <col min="2" max="16384" width="10.8515625" style="81" customWidth="1"/>
  </cols>
  <sheetData>
    <row r="2" spans="1:2" ht="18.75">
      <c r="A2" s="80"/>
      <c r="B2" s="82" t="s">
        <v>239</v>
      </c>
    </row>
    <row r="3" spans="1:7" ht="18.75">
      <c r="A3" s="80" t="s">
        <v>240</v>
      </c>
      <c r="B3" s="138" t="s">
        <v>241</v>
      </c>
      <c r="C3" s="138"/>
      <c r="D3" s="138"/>
      <c r="E3" s="138"/>
      <c r="F3" s="138"/>
      <c r="G3" s="138"/>
    </row>
    <row r="4" spans="1:7" ht="60" customHeight="1">
      <c r="A4" s="80" t="s">
        <v>242</v>
      </c>
      <c r="B4" s="139" t="s">
        <v>243</v>
      </c>
      <c r="C4" s="139"/>
      <c r="D4" s="139"/>
      <c r="E4" s="139"/>
      <c r="F4" s="139"/>
      <c r="G4" s="139"/>
    </row>
    <row r="5" spans="1:8" ht="18" customHeight="1">
      <c r="A5" s="80" t="s">
        <v>244</v>
      </c>
      <c r="B5" s="140" t="s">
        <v>245</v>
      </c>
      <c r="C5" s="140"/>
      <c r="D5" s="140"/>
      <c r="E5" s="140"/>
      <c r="F5" s="140"/>
      <c r="G5" s="140"/>
      <c r="H5" s="81" t="s">
        <v>246</v>
      </c>
    </row>
    <row r="6" spans="1:8" ht="18" customHeight="1">
      <c r="A6" s="80" t="s">
        <v>247</v>
      </c>
      <c r="B6" s="141" t="s">
        <v>248</v>
      </c>
      <c r="C6" s="141"/>
      <c r="D6" s="141"/>
      <c r="E6" s="141"/>
      <c r="F6" s="141"/>
      <c r="G6" s="141"/>
      <c r="H6" s="81" t="s">
        <v>249</v>
      </c>
    </row>
    <row r="8" spans="1:7" ht="18" customHeight="1">
      <c r="A8" s="80" t="s">
        <v>240</v>
      </c>
      <c r="B8" s="142" t="s">
        <v>250</v>
      </c>
      <c r="C8" s="142"/>
      <c r="D8" s="142"/>
      <c r="E8" s="142"/>
      <c r="F8" s="142"/>
      <c r="G8" s="142"/>
    </row>
    <row r="9" spans="1:7" ht="90" customHeight="1">
      <c r="A9" s="80" t="s">
        <v>242</v>
      </c>
      <c r="B9" s="139" t="s">
        <v>251</v>
      </c>
      <c r="C9" s="139"/>
      <c r="D9" s="139"/>
      <c r="E9" s="139"/>
      <c r="F9" s="139"/>
      <c r="G9" s="139"/>
    </row>
    <row r="10" spans="1:8" ht="18.75">
      <c r="A10" s="80" t="s">
        <v>244</v>
      </c>
      <c r="B10" s="140" t="s">
        <v>252</v>
      </c>
      <c r="C10" s="140"/>
      <c r="D10" s="140"/>
      <c r="E10" s="140"/>
      <c r="F10" s="140"/>
      <c r="G10" s="140"/>
      <c r="H10" s="81" t="s">
        <v>253</v>
      </c>
    </row>
    <row r="11" spans="1:8" ht="18.75">
      <c r="A11" s="80" t="s">
        <v>247</v>
      </c>
      <c r="B11" s="141" t="s">
        <v>254</v>
      </c>
      <c r="C11" s="141"/>
      <c r="D11" s="141"/>
      <c r="E11" s="141"/>
      <c r="F11" s="141"/>
      <c r="G11" s="141"/>
      <c r="H11" s="81" t="s">
        <v>255</v>
      </c>
    </row>
    <row r="13" spans="1:7" ht="18" customHeight="1">
      <c r="A13" s="80" t="s">
        <v>240</v>
      </c>
      <c r="B13" s="142" t="s">
        <v>256</v>
      </c>
      <c r="C13" s="142"/>
      <c r="D13" s="142"/>
      <c r="E13" s="142"/>
      <c r="F13" s="142"/>
      <c r="G13" s="142"/>
    </row>
    <row r="14" spans="1:7" ht="108" customHeight="1">
      <c r="A14" s="80" t="s">
        <v>242</v>
      </c>
      <c r="B14" s="139" t="s">
        <v>257</v>
      </c>
      <c r="C14" s="139"/>
      <c r="D14" s="139"/>
      <c r="E14" s="139"/>
      <c r="F14" s="139"/>
      <c r="G14" s="139"/>
    </row>
    <row r="15" spans="1:8" ht="18.75">
      <c r="A15" s="80" t="s">
        <v>244</v>
      </c>
      <c r="B15" s="140" t="s">
        <v>258</v>
      </c>
      <c r="C15" s="140"/>
      <c r="D15" s="140"/>
      <c r="E15" s="140"/>
      <c r="F15" s="140"/>
      <c r="G15" s="140"/>
      <c r="H15" s="81" t="s">
        <v>259</v>
      </c>
    </row>
    <row r="16" spans="1:7" ht="18.75">
      <c r="A16" s="80" t="s">
        <v>247</v>
      </c>
      <c r="B16" s="141"/>
      <c r="C16" s="141"/>
      <c r="D16" s="141"/>
      <c r="E16" s="141"/>
      <c r="F16" s="141"/>
      <c r="G16" s="141"/>
    </row>
    <row r="19" spans="1:2" ht="18.75">
      <c r="A19" s="80"/>
      <c r="B19" s="82" t="s">
        <v>260</v>
      </c>
    </row>
    <row r="20" spans="1:7" ht="18.75">
      <c r="A20" s="80" t="s">
        <v>240</v>
      </c>
      <c r="B20" s="138" t="s">
        <v>261</v>
      </c>
      <c r="C20" s="138"/>
      <c r="D20" s="138"/>
      <c r="E20" s="138"/>
      <c r="F20" s="138"/>
      <c r="G20" s="138"/>
    </row>
    <row r="21" spans="1:7" ht="76.5" customHeight="1">
      <c r="A21" s="80" t="s">
        <v>242</v>
      </c>
      <c r="B21" s="139" t="s">
        <v>262</v>
      </c>
      <c r="C21" s="139"/>
      <c r="D21" s="139"/>
      <c r="E21" s="139"/>
      <c r="F21" s="139"/>
      <c r="G21" s="139"/>
    </row>
    <row r="22" spans="1:8" ht="18.75">
      <c r="A22" s="80" t="s">
        <v>244</v>
      </c>
      <c r="B22" s="140" t="s">
        <v>263</v>
      </c>
      <c r="C22" s="140"/>
      <c r="D22" s="140"/>
      <c r="E22" s="140"/>
      <c r="F22" s="140"/>
      <c r="G22" s="140"/>
      <c r="H22" s="81" t="s">
        <v>259</v>
      </c>
    </row>
    <row r="23" spans="1:7" ht="18.75">
      <c r="A23" s="80" t="s">
        <v>247</v>
      </c>
      <c r="B23" s="141"/>
      <c r="C23" s="141"/>
      <c r="D23" s="141"/>
      <c r="E23" s="141"/>
      <c r="F23" s="141"/>
      <c r="G23" s="141"/>
    </row>
    <row r="25" spans="1:7" ht="18" customHeight="1">
      <c r="A25" s="80" t="s">
        <v>240</v>
      </c>
      <c r="B25" s="142" t="s">
        <v>264</v>
      </c>
      <c r="C25" s="142"/>
      <c r="D25" s="142"/>
      <c r="E25" s="142"/>
      <c r="F25" s="142"/>
      <c r="G25" s="142"/>
    </row>
    <row r="26" spans="1:7" ht="72" customHeight="1">
      <c r="A26" s="80" t="s">
        <v>242</v>
      </c>
      <c r="B26" s="139" t="s">
        <v>265</v>
      </c>
      <c r="C26" s="139"/>
      <c r="D26" s="139"/>
      <c r="E26" s="139"/>
      <c r="F26" s="139"/>
      <c r="G26" s="139"/>
    </row>
    <row r="27" spans="1:8" ht="18.75">
      <c r="A27" s="80" t="s">
        <v>244</v>
      </c>
      <c r="B27" s="140" t="s">
        <v>266</v>
      </c>
      <c r="C27" s="140"/>
      <c r="D27" s="140"/>
      <c r="E27" s="140"/>
      <c r="F27" s="140"/>
      <c r="G27" s="140"/>
      <c r="H27" s="81" t="s">
        <v>267</v>
      </c>
    </row>
    <row r="28" spans="1:7" ht="18.75">
      <c r="A28" s="80" t="s">
        <v>247</v>
      </c>
      <c r="B28" s="141"/>
      <c r="C28" s="141"/>
      <c r="D28" s="141"/>
      <c r="E28" s="141"/>
      <c r="F28" s="141"/>
      <c r="G28" s="141"/>
    </row>
    <row r="30" spans="1:7" ht="18" customHeight="1">
      <c r="A30" s="80" t="s">
        <v>240</v>
      </c>
      <c r="B30" s="142" t="s">
        <v>268</v>
      </c>
      <c r="C30" s="142"/>
      <c r="D30" s="142"/>
      <c r="E30" s="142"/>
      <c r="F30" s="142"/>
      <c r="G30" s="142"/>
    </row>
    <row r="31" spans="1:7" ht="88.5" customHeight="1">
      <c r="A31" s="80" t="s">
        <v>242</v>
      </c>
      <c r="B31" s="139" t="s">
        <v>269</v>
      </c>
      <c r="C31" s="139"/>
      <c r="D31" s="139"/>
      <c r="E31" s="139"/>
      <c r="F31" s="139"/>
      <c r="G31" s="139"/>
    </row>
    <row r="32" spans="1:8" ht="18.75">
      <c r="A32" s="80" t="s">
        <v>244</v>
      </c>
      <c r="B32" s="140" t="s">
        <v>270</v>
      </c>
      <c r="C32" s="140"/>
      <c r="D32" s="140"/>
      <c r="E32" s="140"/>
      <c r="F32" s="140"/>
      <c r="G32" s="140"/>
      <c r="H32" s="81" t="s">
        <v>271</v>
      </c>
    </row>
    <row r="33" spans="1:7" ht="18.75">
      <c r="A33" s="80" t="s">
        <v>247</v>
      </c>
      <c r="B33" s="141"/>
      <c r="C33" s="141"/>
      <c r="D33" s="141"/>
      <c r="E33" s="141"/>
      <c r="F33" s="141"/>
      <c r="G33" s="141"/>
    </row>
    <row r="35" spans="1:2" ht="18.75">
      <c r="A35" s="80"/>
      <c r="B35" s="82" t="s">
        <v>272</v>
      </c>
    </row>
    <row r="36" spans="1:7" ht="18.75">
      <c r="A36" s="80" t="s">
        <v>240</v>
      </c>
      <c r="B36" s="138" t="s">
        <v>273</v>
      </c>
      <c r="C36" s="138"/>
      <c r="D36" s="138"/>
      <c r="E36" s="138"/>
      <c r="F36" s="138"/>
      <c r="G36" s="138"/>
    </row>
    <row r="37" spans="1:7" ht="76.5" customHeight="1">
      <c r="A37" s="80" t="s">
        <v>242</v>
      </c>
      <c r="B37" s="139" t="s">
        <v>274</v>
      </c>
      <c r="C37" s="139"/>
      <c r="D37" s="139"/>
      <c r="E37" s="139"/>
      <c r="F37" s="139"/>
      <c r="G37" s="139"/>
    </row>
    <row r="38" spans="1:8" ht="18.75">
      <c r="A38" s="80" t="s">
        <v>244</v>
      </c>
      <c r="B38" s="140" t="s">
        <v>258</v>
      </c>
      <c r="C38" s="140"/>
      <c r="D38" s="140"/>
      <c r="E38" s="140"/>
      <c r="F38" s="140"/>
      <c r="G38" s="140"/>
      <c r="H38" s="81" t="s">
        <v>259</v>
      </c>
    </row>
    <row r="39" spans="1:8" ht="18.75">
      <c r="A39" s="80" t="s">
        <v>247</v>
      </c>
      <c r="B39" s="141" t="s">
        <v>275</v>
      </c>
      <c r="C39" s="141"/>
      <c r="D39" s="141"/>
      <c r="E39" s="141"/>
      <c r="F39" s="141"/>
      <c r="G39" s="141"/>
      <c r="H39" s="81" t="s">
        <v>276</v>
      </c>
    </row>
    <row r="41" spans="1:7" ht="18" customHeight="1">
      <c r="A41" s="80" t="s">
        <v>240</v>
      </c>
      <c r="B41" s="142" t="s">
        <v>268</v>
      </c>
      <c r="C41" s="142"/>
      <c r="D41" s="142"/>
      <c r="E41" s="142"/>
      <c r="F41" s="142"/>
      <c r="G41" s="142"/>
    </row>
    <row r="42" spans="1:7" ht="72" customHeight="1">
      <c r="A42" s="80" t="s">
        <v>242</v>
      </c>
      <c r="B42" s="139" t="s">
        <v>277</v>
      </c>
      <c r="C42" s="139"/>
      <c r="D42" s="139"/>
      <c r="E42" s="139"/>
      <c r="F42" s="139"/>
      <c r="G42" s="139"/>
    </row>
    <row r="43" spans="1:8" ht="18.75">
      <c r="A43" s="80" t="s">
        <v>244</v>
      </c>
      <c r="B43" s="140" t="s">
        <v>270</v>
      </c>
      <c r="C43" s="140"/>
      <c r="D43" s="140"/>
      <c r="E43" s="140"/>
      <c r="F43" s="140"/>
      <c r="G43" s="140"/>
      <c r="H43" s="81" t="s">
        <v>271</v>
      </c>
    </row>
    <row r="44" spans="1:7" ht="18.75">
      <c r="A44" s="80" t="s">
        <v>247</v>
      </c>
      <c r="B44" s="141"/>
      <c r="C44" s="141"/>
      <c r="D44" s="141"/>
      <c r="E44" s="141"/>
      <c r="F44" s="141"/>
      <c r="G44" s="141"/>
    </row>
    <row r="46" spans="1:7" ht="18" customHeight="1">
      <c r="A46" s="80" t="s">
        <v>240</v>
      </c>
      <c r="B46" s="142" t="s">
        <v>278</v>
      </c>
      <c r="C46" s="142"/>
      <c r="D46" s="142"/>
      <c r="E46" s="142"/>
      <c r="F46" s="142"/>
      <c r="G46" s="142"/>
    </row>
    <row r="47" spans="1:7" ht="88.5" customHeight="1">
      <c r="A47" s="80" t="s">
        <v>242</v>
      </c>
      <c r="B47" s="139" t="s">
        <v>279</v>
      </c>
      <c r="C47" s="139"/>
      <c r="D47" s="139"/>
      <c r="E47" s="139"/>
      <c r="F47" s="139"/>
      <c r="G47" s="139"/>
    </row>
    <row r="48" spans="1:8" ht="18.75">
      <c r="A48" s="80" t="s">
        <v>244</v>
      </c>
      <c r="B48" s="140" t="s">
        <v>280</v>
      </c>
      <c r="C48" s="140"/>
      <c r="D48" s="140"/>
      <c r="E48" s="140"/>
      <c r="F48" s="140"/>
      <c r="G48" s="140"/>
      <c r="H48" s="81" t="s">
        <v>281</v>
      </c>
    </row>
    <row r="49" spans="1:7" ht="18.75">
      <c r="A49" s="80" t="s">
        <v>247</v>
      </c>
      <c r="B49" s="141"/>
      <c r="C49" s="141"/>
      <c r="D49" s="141"/>
      <c r="E49" s="141"/>
      <c r="F49" s="141"/>
      <c r="G49" s="141"/>
    </row>
  </sheetData>
  <sheetProtection selectLockedCells="1" selectUnlockedCells="1"/>
  <mergeCells count="72">
    <mergeCell ref="B41:G41"/>
    <mergeCell ref="B42:G42"/>
    <mergeCell ref="B43:G43"/>
    <mergeCell ref="B44:G44"/>
    <mergeCell ref="B46:G46"/>
    <mergeCell ref="B47:G47"/>
    <mergeCell ref="B25:G25"/>
    <mergeCell ref="B26:G26"/>
    <mergeCell ref="B27:G27"/>
    <mergeCell ref="B28:G28"/>
    <mergeCell ref="B30:G30"/>
    <mergeCell ref="B31:G31"/>
    <mergeCell ref="B8:G8"/>
    <mergeCell ref="B9:G9"/>
    <mergeCell ref="B10:G10"/>
    <mergeCell ref="B11:G11"/>
    <mergeCell ref="B13:G13"/>
    <mergeCell ref="B14:G14"/>
    <mergeCell ref="B48:G48"/>
    <mergeCell ref="B49:G49"/>
    <mergeCell ref="B36:G36"/>
    <mergeCell ref="B37:G37"/>
    <mergeCell ref="B38:G38"/>
    <mergeCell ref="B39:G39"/>
    <mergeCell ref="B32:G32"/>
    <mergeCell ref="B33:G33"/>
    <mergeCell ref="B20:G20"/>
    <mergeCell ref="B21:G21"/>
    <mergeCell ref="B22:G22"/>
    <mergeCell ref="B23:G23"/>
    <mergeCell ref="B15:G15"/>
    <mergeCell ref="B16:G16"/>
    <mergeCell ref="B3:G3"/>
    <mergeCell ref="B4:G4"/>
    <mergeCell ref="B5:G5"/>
    <mergeCell ref="B6:G6"/>
  </mergeCells>
  <hyperlinks>
    <hyperlink ref="B5" r:id="rId1" display="Should you save, or pay off loans and cards? "/>
    <hyperlink ref="B6" r:id="rId2" display="Should you pay off your mortgage early?"/>
  </hyperlinks>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codeName="Sheet2"/>
  <dimension ref="A2:G52"/>
  <sheetViews>
    <sheetView showGridLines="0" zoomScalePageLayoutView="0" workbookViewId="0" topLeftCell="A3">
      <selection activeCell="E9" sqref="E9"/>
    </sheetView>
  </sheetViews>
  <sheetFormatPr defaultColWidth="8.8515625" defaultRowHeight="15"/>
  <cols>
    <col min="1" max="1" width="8.8515625" style="1" customWidth="1"/>
    <col min="2" max="2" width="45.421875" style="1" customWidth="1"/>
    <col min="3" max="3" width="37.7109375" style="2" customWidth="1"/>
    <col min="4" max="4" width="2.28125" style="3" customWidth="1"/>
    <col min="5" max="6" width="18.8515625" style="3" customWidth="1"/>
    <col min="7" max="7" width="28.421875" style="4" customWidth="1"/>
    <col min="8" max="16384" width="8.8515625" style="3" customWidth="1"/>
  </cols>
  <sheetData>
    <row r="1" ht="15" hidden="1"/>
    <row r="2" spans="5:7" ht="15" hidden="1">
      <c r="E2" s="120"/>
      <c r="F2" s="120"/>
      <c r="G2" s="120"/>
    </row>
    <row r="3" ht="24" customHeight="1"/>
    <row r="4" spans="1:7" ht="36">
      <c r="A4" s="1"/>
      <c r="B4" s="5" t="s">
        <v>12</v>
      </c>
      <c r="F4" s="120"/>
      <c r="G4" s="120"/>
    </row>
    <row r="6" spans="2:7" ht="22.5" customHeight="1">
      <c r="B6" s="6"/>
      <c r="C6" s="7"/>
      <c r="D6" s="6"/>
      <c r="F6" s="8" t="s">
        <v>13</v>
      </c>
      <c r="G6" s="9">
        <f>SUM(G$9:G$43)</f>
        <v>0</v>
      </c>
    </row>
    <row r="8" spans="1:7" s="12" customFormat="1" ht="23.25">
      <c r="A8" s="10"/>
      <c r="B8" s="10"/>
      <c r="C8" s="11"/>
      <c r="E8" s="13" t="s">
        <v>12</v>
      </c>
      <c r="F8" s="13" t="s">
        <v>14</v>
      </c>
      <c r="G8" s="14" t="s">
        <v>15</v>
      </c>
    </row>
    <row r="9" spans="1:7" ht="18.75">
      <c r="A9" s="1"/>
      <c r="B9" s="15" t="s">
        <v>16</v>
      </c>
      <c r="C9" s="16" t="s">
        <v>17</v>
      </c>
      <c r="D9" s="17"/>
      <c r="E9" s="98">
        <v>0</v>
      </c>
      <c r="F9" s="98" t="s">
        <v>9</v>
      </c>
      <c r="G9" s="18">
        <f>E9*LOOKUP(F9,PeriodTuples)</f>
        <v>0</v>
      </c>
    </row>
    <row r="10" spans="2:7" ht="18.75">
      <c r="B10" s="19"/>
      <c r="C10" s="16" t="s">
        <v>18</v>
      </c>
      <c r="D10" s="17"/>
      <c r="E10" s="98">
        <v>0</v>
      </c>
      <c r="F10" s="98" t="s">
        <v>11</v>
      </c>
      <c r="G10" s="18">
        <f>E10*LOOKUP(F10,PeriodTuples)</f>
        <v>0</v>
      </c>
    </row>
    <row r="11" spans="2:7" ht="18.75">
      <c r="B11" s="19"/>
      <c r="C11" s="16" t="s">
        <v>19</v>
      </c>
      <c r="D11" s="17"/>
      <c r="E11" s="98">
        <v>0</v>
      </c>
      <c r="F11" s="98" t="s">
        <v>9</v>
      </c>
      <c r="G11" s="18">
        <f>E11*LOOKUP(F11,PeriodTuples)</f>
        <v>0</v>
      </c>
    </row>
    <row r="12" spans="2:7" ht="18.75">
      <c r="B12" s="19"/>
      <c r="C12" s="16" t="s">
        <v>20</v>
      </c>
      <c r="D12" s="17"/>
      <c r="E12" s="98">
        <v>0</v>
      </c>
      <c r="F12" s="98" t="s">
        <v>9</v>
      </c>
      <c r="G12" s="18">
        <f>E12*LOOKUP(F12,PeriodTuples)</f>
        <v>0</v>
      </c>
    </row>
    <row r="13" spans="2:7" ht="18.75">
      <c r="B13" s="19"/>
      <c r="C13" s="16"/>
      <c r="D13" s="17"/>
      <c r="E13" s="99"/>
      <c r="F13" s="99"/>
      <c r="G13" s="17"/>
    </row>
    <row r="14" spans="1:7" ht="18.75">
      <c r="A14" s="1"/>
      <c r="B14" s="15" t="s">
        <v>21</v>
      </c>
      <c r="C14" s="16" t="s">
        <v>22</v>
      </c>
      <c r="D14" s="17"/>
      <c r="E14" s="98">
        <v>0</v>
      </c>
      <c r="F14" s="98" t="s">
        <v>4</v>
      </c>
      <c r="G14" s="18">
        <f aca="true" t="shared" si="0" ref="G14:G25">E14*LOOKUP(F14,PeriodTuples)</f>
        <v>0</v>
      </c>
    </row>
    <row r="15" spans="2:7" ht="18.75">
      <c r="B15" s="19"/>
      <c r="C15" s="16" t="s">
        <v>23</v>
      </c>
      <c r="D15" s="17"/>
      <c r="E15" s="98">
        <v>0</v>
      </c>
      <c r="F15" s="98" t="s">
        <v>4</v>
      </c>
      <c r="G15" s="18">
        <f t="shared" si="0"/>
        <v>0</v>
      </c>
    </row>
    <row r="16" spans="2:7" ht="18.75">
      <c r="B16" s="19"/>
      <c r="C16" s="16" t="s">
        <v>24</v>
      </c>
      <c r="D16" s="17"/>
      <c r="E16" s="98">
        <v>0</v>
      </c>
      <c r="F16" s="98" t="s">
        <v>6</v>
      </c>
      <c r="G16" s="18">
        <f t="shared" si="0"/>
        <v>0</v>
      </c>
    </row>
    <row r="17" spans="2:7" ht="18.75">
      <c r="B17" s="19"/>
      <c r="C17" s="16" t="s">
        <v>25</v>
      </c>
      <c r="D17" s="17"/>
      <c r="E17" s="98">
        <v>0</v>
      </c>
      <c r="F17" s="98" t="s">
        <v>6</v>
      </c>
      <c r="G17" s="18">
        <f t="shared" si="0"/>
        <v>0</v>
      </c>
    </row>
    <row r="18" spans="2:7" ht="18.75">
      <c r="B18" s="19"/>
      <c r="C18" s="16" t="s">
        <v>26</v>
      </c>
      <c r="D18" s="17"/>
      <c r="E18" s="98">
        <v>0</v>
      </c>
      <c r="F18" s="98" t="s">
        <v>6</v>
      </c>
      <c r="G18" s="18">
        <f t="shared" si="0"/>
        <v>0</v>
      </c>
    </row>
    <row r="19" spans="2:7" ht="42" customHeight="1">
      <c r="B19" s="19"/>
      <c r="C19" s="16" t="s">
        <v>27</v>
      </c>
      <c r="D19" s="17"/>
      <c r="E19" s="98">
        <v>0</v>
      </c>
      <c r="F19" s="98" t="s">
        <v>4</v>
      </c>
      <c r="G19" s="18">
        <f t="shared" si="0"/>
        <v>0</v>
      </c>
    </row>
    <row r="20" spans="2:7" ht="18.75">
      <c r="B20" s="19"/>
      <c r="C20" s="16" t="s">
        <v>28</v>
      </c>
      <c r="D20" s="17"/>
      <c r="E20" s="98">
        <v>0</v>
      </c>
      <c r="F20" s="98" t="s">
        <v>9</v>
      </c>
      <c r="G20" s="18">
        <f t="shared" si="0"/>
        <v>0</v>
      </c>
    </row>
    <row r="21" spans="2:7" ht="56.25">
      <c r="B21" s="19"/>
      <c r="C21" s="16" t="s">
        <v>29</v>
      </c>
      <c r="D21" s="17"/>
      <c r="E21" s="98">
        <v>0</v>
      </c>
      <c r="F21" s="98" t="s">
        <v>6</v>
      </c>
      <c r="G21" s="18">
        <f t="shared" si="0"/>
        <v>0</v>
      </c>
    </row>
    <row r="22" spans="2:7" ht="18.75">
      <c r="B22" s="19"/>
      <c r="C22" s="16" t="s">
        <v>30</v>
      </c>
      <c r="D22" s="17"/>
      <c r="E22" s="98">
        <v>0</v>
      </c>
      <c r="F22" s="98" t="s">
        <v>5</v>
      </c>
      <c r="G22" s="18">
        <f t="shared" si="0"/>
        <v>0</v>
      </c>
    </row>
    <row r="23" spans="2:7" ht="18.75">
      <c r="B23" s="19"/>
      <c r="C23" s="16" t="s">
        <v>31</v>
      </c>
      <c r="D23" s="17"/>
      <c r="E23" s="98">
        <v>0</v>
      </c>
      <c r="F23" s="98" t="s">
        <v>6</v>
      </c>
      <c r="G23" s="18">
        <f t="shared" si="0"/>
        <v>0</v>
      </c>
    </row>
    <row r="24" spans="2:7" ht="18.75">
      <c r="B24" s="19"/>
      <c r="C24" s="16" t="s">
        <v>32</v>
      </c>
      <c r="D24" s="17"/>
      <c r="E24" s="98">
        <v>0</v>
      </c>
      <c r="F24" s="98" t="s">
        <v>9</v>
      </c>
      <c r="G24" s="18">
        <f t="shared" si="0"/>
        <v>0</v>
      </c>
    </row>
    <row r="25" spans="2:7" ht="18.75">
      <c r="B25" s="19"/>
      <c r="C25" s="16" t="s">
        <v>33</v>
      </c>
      <c r="D25" s="17"/>
      <c r="E25" s="98">
        <v>0</v>
      </c>
      <c r="F25" s="98" t="s">
        <v>6</v>
      </c>
      <c r="G25" s="18">
        <f t="shared" si="0"/>
        <v>0</v>
      </c>
    </row>
    <row r="26" spans="2:7" ht="18.75">
      <c r="B26" s="19"/>
      <c r="C26" s="16"/>
      <c r="D26" s="17"/>
      <c r="E26" s="99"/>
      <c r="F26" s="99"/>
      <c r="G26" s="17"/>
    </row>
    <row r="27" spans="1:7" ht="18.75">
      <c r="A27" s="1"/>
      <c r="B27" s="15" t="s">
        <v>34</v>
      </c>
      <c r="C27" s="16" t="s">
        <v>35</v>
      </c>
      <c r="D27" s="17"/>
      <c r="E27" s="100">
        <v>0</v>
      </c>
      <c r="F27" s="98" t="s">
        <v>6</v>
      </c>
      <c r="G27" s="18">
        <f>E27*LOOKUP(F27,PeriodTuples)</f>
        <v>0</v>
      </c>
    </row>
    <row r="28" spans="2:7" ht="18.75">
      <c r="B28" s="19"/>
      <c r="C28" s="16" t="s">
        <v>36</v>
      </c>
      <c r="D28" s="17"/>
      <c r="E28" s="100">
        <v>0</v>
      </c>
      <c r="F28" s="98" t="s">
        <v>9</v>
      </c>
      <c r="G28" s="18">
        <f>E28*LOOKUP(F28,PeriodTuples)</f>
        <v>0</v>
      </c>
    </row>
    <row r="29" spans="2:7" ht="18.75">
      <c r="B29" s="19"/>
      <c r="C29" s="16" t="s">
        <v>37</v>
      </c>
      <c r="D29" s="17"/>
      <c r="E29" s="100">
        <v>0</v>
      </c>
      <c r="F29" s="98" t="s">
        <v>9</v>
      </c>
      <c r="G29" s="18">
        <f>E29*LOOKUP(F29,PeriodTuples)</f>
        <v>0</v>
      </c>
    </row>
    <row r="30" spans="2:7" ht="18.75">
      <c r="B30" s="19"/>
      <c r="C30" s="16" t="s">
        <v>38</v>
      </c>
      <c r="D30" s="17"/>
      <c r="E30" s="100">
        <v>0</v>
      </c>
      <c r="F30" s="98" t="s">
        <v>6</v>
      </c>
      <c r="G30" s="18">
        <f>E30*LOOKUP(F30,PeriodTuples)</f>
        <v>0</v>
      </c>
    </row>
    <row r="31" spans="2:7" ht="18.75">
      <c r="B31" s="19"/>
      <c r="C31" s="16"/>
      <c r="D31" s="17"/>
      <c r="E31" s="99"/>
      <c r="F31" s="99"/>
      <c r="G31" s="17"/>
    </row>
    <row r="32" spans="1:7" ht="37.5">
      <c r="A32" s="1"/>
      <c r="B32" s="15" t="s">
        <v>39</v>
      </c>
      <c r="C32" s="16" t="s">
        <v>40</v>
      </c>
      <c r="D32" s="17"/>
      <c r="E32" s="98">
        <v>0</v>
      </c>
      <c r="F32" s="98" t="s">
        <v>11</v>
      </c>
      <c r="G32" s="18">
        <f aca="true" t="shared" si="1" ref="G32:G37">E32*LOOKUP(F32,PeriodTuples)</f>
        <v>0</v>
      </c>
    </row>
    <row r="33" spans="2:7" ht="18.75">
      <c r="B33" s="19"/>
      <c r="C33" s="16" t="s">
        <v>41</v>
      </c>
      <c r="D33" s="17"/>
      <c r="E33" s="98">
        <v>0</v>
      </c>
      <c r="F33" s="98" t="s">
        <v>9</v>
      </c>
      <c r="G33" s="18">
        <f t="shared" si="1"/>
        <v>0</v>
      </c>
    </row>
    <row r="34" spans="2:7" ht="18.75">
      <c r="B34" s="19"/>
      <c r="C34" s="16" t="s">
        <v>42</v>
      </c>
      <c r="D34" s="17"/>
      <c r="E34" s="98">
        <v>0</v>
      </c>
      <c r="F34" s="98" t="s">
        <v>9</v>
      </c>
      <c r="G34" s="18">
        <f t="shared" si="1"/>
        <v>0</v>
      </c>
    </row>
    <row r="35" spans="2:7" ht="18.75">
      <c r="B35" s="19"/>
      <c r="C35" s="16" t="s">
        <v>43</v>
      </c>
      <c r="D35" s="17"/>
      <c r="E35" s="98">
        <v>0</v>
      </c>
      <c r="F35" s="98" t="s">
        <v>11</v>
      </c>
      <c r="G35" s="18">
        <f t="shared" si="1"/>
        <v>0</v>
      </c>
    </row>
    <row r="36" spans="2:7" ht="18.75">
      <c r="B36" s="19"/>
      <c r="C36" s="16" t="s">
        <v>44</v>
      </c>
      <c r="D36" s="17"/>
      <c r="E36" s="98">
        <v>0</v>
      </c>
      <c r="F36" s="98" t="s">
        <v>9</v>
      </c>
      <c r="G36" s="18">
        <f t="shared" si="1"/>
        <v>0</v>
      </c>
    </row>
    <row r="37" spans="2:7" ht="18.75">
      <c r="B37" s="19"/>
      <c r="C37" s="16" t="s">
        <v>45</v>
      </c>
      <c r="D37" s="17"/>
      <c r="E37" s="98">
        <v>0</v>
      </c>
      <c r="F37" s="98" t="s">
        <v>9</v>
      </c>
      <c r="G37" s="18">
        <f t="shared" si="1"/>
        <v>0</v>
      </c>
    </row>
    <row r="38" spans="2:7" ht="18.75">
      <c r="B38" s="19"/>
      <c r="C38" s="16"/>
      <c r="D38" s="17"/>
      <c r="E38" s="99"/>
      <c r="F38" s="99"/>
      <c r="G38" s="20"/>
    </row>
    <row r="39" spans="1:7" ht="18.75">
      <c r="A39" s="1"/>
      <c r="B39" s="21" t="s">
        <v>46</v>
      </c>
      <c r="C39" s="101"/>
      <c r="D39" s="17"/>
      <c r="E39" s="98"/>
      <c r="F39" s="98" t="s">
        <v>9</v>
      </c>
      <c r="G39" s="18">
        <f>E39*LOOKUP(F39,PeriodTuples)</f>
        <v>0</v>
      </c>
    </row>
    <row r="40" spans="2:7" ht="18.75">
      <c r="B40" s="19"/>
      <c r="C40" s="101"/>
      <c r="D40" s="17"/>
      <c r="E40" s="98">
        <v>0</v>
      </c>
      <c r="F40" s="98" t="s">
        <v>9</v>
      </c>
      <c r="G40" s="18">
        <f>E40*LOOKUP(F40,PeriodTuples)</f>
        <v>0</v>
      </c>
    </row>
    <row r="41" spans="2:7" ht="18.75">
      <c r="B41" s="19"/>
      <c r="C41" s="101"/>
      <c r="D41" s="17"/>
      <c r="E41" s="98">
        <v>0</v>
      </c>
      <c r="F41" s="98" t="s">
        <v>9</v>
      </c>
      <c r="G41" s="18">
        <f>E41*LOOKUP(F41,PeriodTuples)</f>
        <v>0</v>
      </c>
    </row>
    <row r="42" spans="2:7" ht="18.75">
      <c r="B42" s="19"/>
      <c r="C42" s="101"/>
      <c r="D42" s="17"/>
      <c r="E42" s="98">
        <v>0</v>
      </c>
      <c r="F42" s="98" t="s">
        <v>9</v>
      </c>
      <c r="G42" s="18">
        <f>E42*LOOKUP(F42,PeriodTuples)</f>
        <v>0</v>
      </c>
    </row>
    <row r="43" spans="2:7" ht="18.75">
      <c r="B43" s="19"/>
      <c r="C43" s="101"/>
      <c r="D43" s="17"/>
      <c r="E43" s="98">
        <v>0</v>
      </c>
      <c r="F43" s="98" t="s">
        <v>9</v>
      </c>
      <c r="G43" s="18">
        <f>E43*LOOKUP(F43,PeriodTuples)</f>
        <v>0</v>
      </c>
    </row>
    <row r="44" ht="23.25">
      <c r="G44" s="22"/>
    </row>
    <row r="45" spans="1:7" s="24" customFormat="1" ht="23.25">
      <c r="A45" s="23"/>
      <c r="B45" s="23"/>
      <c r="C45" s="11"/>
      <c r="F45" s="25" t="s">
        <v>47</v>
      </c>
      <c r="G45" s="9">
        <f>SUM(G$9:G$43)</f>
        <v>0</v>
      </c>
    </row>
    <row r="46" ht="15">
      <c r="G46" s="26"/>
    </row>
    <row r="47" ht="15">
      <c r="G47" s="26"/>
    </row>
    <row r="48" spans="6:7" ht="23.25">
      <c r="F48" s="27"/>
      <c r="G48" s="27"/>
    </row>
    <row r="49" ht="15">
      <c r="G49" s="3"/>
    </row>
    <row r="50" ht="15"/>
    <row r="51" ht="15"/>
    <row r="52" ht="15">
      <c r="G52" s="116"/>
    </row>
  </sheetData>
  <sheetProtection password="C528" sheet="1" selectLockedCells="1"/>
  <mergeCells count="4">
    <mergeCell ref="E2:G2"/>
    <mergeCell ref="F4:G4"/>
  </mergeCells>
  <conditionalFormatting sqref="G10:G12 G27:G30">
    <cfRule type="expression" priority="1" dxfId="183" stopIfTrue="1">
      <formula>NOT(ISERROR(SEARCH("ERROR",G10)))</formula>
    </cfRule>
  </conditionalFormatting>
  <conditionalFormatting sqref="G14">
    <cfRule type="expression" priority="2" dxfId="183" stopIfTrue="1">
      <formula>NOT(ISERROR(SEARCH("ERROR",G14)))</formula>
    </cfRule>
  </conditionalFormatting>
  <conditionalFormatting sqref="G15">
    <cfRule type="expression" priority="3" dxfId="183" stopIfTrue="1">
      <formula>NOT(ISERROR(SEARCH("ERROR",G15)))</formula>
    </cfRule>
  </conditionalFormatting>
  <conditionalFormatting sqref="G16">
    <cfRule type="expression" priority="4" dxfId="183" stopIfTrue="1">
      <formula>NOT(ISERROR(SEARCH("ERROR",G16)))</formula>
    </cfRule>
  </conditionalFormatting>
  <conditionalFormatting sqref="G17">
    <cfRule type="expression" priority="5" dxfId="183" stopIfTrue="1">
      <formula>NOT(ISERROR(SEARCH("ERROR",G17)))</formula>
    </cfRule>
  </conditionalFormatting>
  <conditionalFormatting sqref="G18">
    <cfRule type="expression" priority="6" dxfId="183" stopIfTrue="1">
      <formula>NOT(ISERROR(SEARCH("ERROR",G18)))</formula>
    </cfRule>
  </conditionalFormatting>
  <conditionalFormatting sqref="G19">
    <cfRule type="expression" priority="7" dxfId="183" stopIfTrue="1">
      <formula>NOT(ISERROR(SEARCH("ERROR",G19)))</formula>
    </cfRule>
  </conditionalFormatting>
  <conditionalFormatting sqref="G20">
    <cfRule type="expression" priority="8" dxfId="183" stopIfTrue="1">
      <formula>NOT(ISERROR(SEARCH("ERROR",G20)))</formula>
    </cfRule>
  </conditionalFormatting>
  <conditionalFormatting sqref="G21">
    <cfRule type="expression" priority="9" dxfId="183" stopIfTrue="1">
      <formula>NOT(ISERROR(SEARCH("ERROR",G21)))</formula>
    </cfRule>
  </conditionalFormatting>
  <conditionalFormatting sqref="G22">
    <cfRule type="expression" priority="10" dxfId="183" stopIfTrue="1">
      <formula>NOT(ISERROR(SEARCH("ERROR",G22)))</formula>
    </cfRule>
  </conditionalFormatting>
  <conditionalFormatting sqref="G23">
    <cfRule type="expression" priority="11" dxfId="183" stopIfTrue="1">
      <formula>NOT(ISERROR(SEARCH("ERROR",G23)))</formula>
    </cfRule>
  </conditionalFormatting>
  <conditionalFormatting sqref="G24">
    <cfRule type="expression" priority="12" dxfId="183" stopIfTrue="1">
      <formula>NOT(ISERROR(SEARCH("ERROR",G24)))</formula>
    </cfRule>
  </conditionalFormatting>
  <conditionalFormatting sqref="G25">
    <cfRule type="expression" priority="13" dxfId="183" stopIfTrue="1">
      <formula>NOT(ISERROR(SEARCH("ERROR",G25)))</formula>
    </cfRule>
  </conditionalFormatting>
  <conditionalFormatting sqref="G32">
    <cfRule type="expression" priority="14" dxfId="183" stopIfTrue="1">
      <formula>NOT(ISERROR(SEARCH("ERROR",G32)))</formula>
    </cfRule>
  </conditionalFormatting>
  <conditionalFormatting sqref="G33">
    <cfRule type="expression" priority="15" dxfId="183" stopIfTrue="1">
      <formula>NOT(ISERROR(SEARCH("ERROR",G33)))</formula>
    </cfRule>
  </conditionalFormatting>
  <conditionalFormatting sqref="G34">
    <cfRule type="expression" priority="16" dxfId="183" stopIfTrue="1">
      <formula>NOT(ISERROR(SEARCH("ERROR",G34)))</formula>
    </cfRule>
  </conditionalFormatting>
  <conditionalFormatting sqref="G35">
    <cfRule type="expression" priority="17" dxfId="183" stopIfTrue="1">
      <formula>NOT(ISERROR(SEARCH("ERROR",G35)))</formula>
    </cfRule>
  </conditionalFormatting>
  <conditionalFormatting sqref="G36">
    <cfRule type="expression" priority="18" dxfId="183" stopIfTrue="1">
      <formula>NOT(ISERROR(SEARCH("ERROR",G36)))</formula>
    </cfRule>
  </conditionalFormatting>
  <conditionalFormatting sqref="G37">
    <cfRule type="expression" priority="19" dxfId="183" stopIfTrue="1">
      <formula>NOT(ISERROR(SEARCH("ERROR",G37)))</formula>
    </cfRule>
  </conditionalFormatting>
  <conditionalFormatting sqref="G39">
    <cfRule type="expression" priority="20" dxfId="183" stopIfTrue="1">
      <formula>NOT(ISERROR(SEARCH("ERROR",G39)))</formula>
    </cfRule>
  </conditionalFormatting>
  <conditionalFormatting sqref="G40">
    <cfRule type="expression" priority="21" dxfId="183" stopIfTrue="1">
      <formula>NOT(ISERROR(SEARCH("ERROR",G40)))</formula>
    </cfRule>
  </conditionalFormatting>
  <conditionalFormatting sqref="G41">
    <cfRule type="expression" priority="22" dxfId="183" stopIfTrue="1">
      <formula>NOT(ISERROR(SEARCH("ERROR",G41)))</formula>
    </cfRule>
  </conditionalFormatting>
  <conditionalFormatting sqref="G42">
    <cfRule type="expression" priority="23" dxfId="183" stopIfTrue="1">
      <formula>NOT(ISERROR(SEARCH("ERROR",G42)))</formula>
    </cfRule>
  </conditionalFormatting>
  <conditionalFormatting sqref="G43">
    <cfRule type="expression" priority="24" dxfId="183" stopIfTrue="1">
      <formula>NOT(ISERROR(SEARCH("ERROR",G43)))</formula>
    </cfRule>
  </conditionalFormatting>
  <conditionalFormatting sqref="G9">
    <cfRule type="expression" priority="25" dxfId="183" stopIfTrue="1">
      <formula>NOT(ISERROR(SEARCH("ERROR",G9)))</formula>
    </cfRule>
  </conditionalFormatting>
  <dataValidations count="1">
    <dataValidation type="list" allowBlank="1" showErrorMessage="1" sqref="F9:F12 F14:F25 F27:F30 F32:F37 F39:F43">
      <formula1>Periods</formula1>
      <formula2>0</formula2>
    </dataValidation>
  </dataValidations>
  <printOptions/>
  <pageMargins left="0.7" right="0.7" top="0.75" bottom="0.75" header="0.5118055555555555" footer="0.511805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M52"/>
  <sheetViews>
    <sheetView showGridLines="0" zoomScalePageLayoutView="0" workbookViewId="0" topLeftCell="A3">
      <selection activeCell="E9" sqref="E9"/>
    </sheetView>
  </sheetViews>
  <sheetFormatPr defaultColWidth="8.8515625" defaultRowHeight="15"/>
  <cols>
    <col min="1" max="1" width="8.8515625" style="29" customWidth="1"/>
    <col min="2" max="2" width="45.421875" style="29" customWidth="1"/>
    <col min="3" max="3" width="37.7109375" style="30" customWidth="1"/>
    <col min="4" max="4" width="2.28125" style="29" customWidth="1"/>
    <col min="5" max="6" width="18.8515625" style="29" customWidth="1"/>
    <col min="7" max="7" width="37.7109375" style="29" customWidth="1"/>
    <col min="8" max="8" width="28.421875" style="31" customWidth="1"/>
    <col min="9" max="13" width="8.8515625" style="32" customWidth="1"/>
    <col min="14" max="16384" width="8.8515625" style="29" customWidth="1"/>
  </cols>
  <sheetData>
    <row r="1" spans="1:8" s="3" customFormat="1" ht="15" hidden="1">
      <c r="A1" s="1"/>
      <c r="B1" s="1"/>
      <c r="C1" s="2"/>
      <c r="H1" s="4"/>
    </row>
    <row r="2" spans="1:8" s="3" customFormat="1" ht="15" hidden="1">
      <c r="A2" s="1"/>
      <c r="B2" s="1"/>
      <c r="C2" s="2"/>
      <c r="E2" s="120"/>
      <c r="F2" s="120"/>
      <c r="G2" s="120"/>
      <c r="H2" s="120"/>
    </row>
    <row r="3" spans="1:8" s="3" customFormat="1" ht="24" customHeight="1">
      <c r="A3" s="1"/>
      <c r="B3" s="1"/>
      <c r="C3" s="2"/>
      <c r="H3" s="4"/>
    </row>
    <row r="4" spans="1:8" s="3" customFormat="1" ht="36">
      <c r="A4" s="1"/>
      <c r="B4" s="5" t="s">
        <v>48</v>
      </c>
      <c r="C4" s="2"/>
      <c r="F4" s="120"/>
      <c r="G4" s="120"/>
      <c r="H4" s="120"/>
    </row>
    <row r="5" spans="1:8" s="3" customFormat="1" ht="13.5" customHeight="1">
      <c r="A5" s="1"/>
      <c r="B5" s="1"/>
      <c r="C5" s="2"/>
      <c r="H5" s="4"/>
    </row>
    <row r="6" spans="1:8" s="3" customFormat="1" ht="22.5" customHeight="1">
      <c r="A6" s="1"/>
      <c r="B6" s="6"/>
      <c r="C6" s="7"/>
      <c r="D6" s="6"/>
      <c r="F6" s="8" t="s">
        <v>49</v>
      </c>
      <c r="G6" s="8"/>
      <c r="H6" s="9">
        <f>SUM(H$9:H$42)</f>
        <v>0</v>
      </c>
    </row>
    <row r="7" spans="1:8" s="3" customFormat="1" ht="15.75" thickBot="1">
      <c r="A7" s="1"/>
      <c r="B7" s="1"/>
      <c r="C7" s="2"/>
      <c r="H7" s="4"/>
    </row>
    <row r="8" spans="1:8" s="12" customFormat="1" ht="24" thickBot="1">
      <c r="A8" s="10"/>
      <c r="B8" s="10"/>
      <c r="C8" s="11"/>
      <c r="E8" s="13" t="s">
        <v>50</v>
      </c>
      <c r="F8" s="13" t="s">
        <v>14</v>
      </c>
      <c r="G8" s="13" t="s">
        <v>283</v>
      </c>
      <c r="H8" s="14" t="s">
        <v>15</v>
      </c>
    </row>
    <row r="9" spans="1:8" ht="18.75">
      <c r="A9" s="29"/>
      <c r="B9" s="33" t="s">
        <v>51</v>
      </c>
      <c r="C9" s="30" t="s">
        <v>52</v>
      </c>
      <c r="D9" s="29"/>
      <c r="E9" s="98">
        <v>0</v>
      </c>
      <c r="F9" s="98" t="s">
        <v>9</v>
      </c>
      <c r="G9" s="104"/>
      <c r="H9" s="18">
        <f>E9*LOOKUP(F9,PeriodTuples)</f>
        <v>0</v>
      </c>
    </row>
    <row r="10" spans="3:8" ht="18.75">
      <c r="C10" s="30" t="s">
        <v>53</v>
      </c>
      <c r="D10" s="29"/>
      <c r="E10" s="98">
        <v>0</v>
      </c>
      <c r="F10" s="98" t="s">
        <v>9</v>
      </c>
      <c r="G10" s="104"/>
      <c r="H10" s="18">
        <f>E10*LOOKUP(F10,PeriodTuples)</f>
        <v>0</v>
      </c>
    </row>
    <row r="11" spans="3:8" ht="18.75">
      <c r="C11" s="30" t="s">
        <v>54</v>
      </c>
      <c r="D11" s="29"/>
      <c r="E11" s="98">
        <v>0</v>
      </c>
      <c r="F11" s="98" t="s">
        <v>9</v>
      </c>
      <c r="G11" s="104"/>
      <c r="H11" s="18">
        <f>E11*LOOKUP(F11,PeriodTuples)</f>
        <v>0</v>
      </c>
    </row>
    <row r="12" spans="3:8" ht="18.75">
      <c r="C12" s="30" t="s">
        <v>55</v>
      </c>
      <c r="D12" s="29"/>
      <c r="E12" s="98">
        <v>0</v>
      </c>
      <c r="F12" s="98" t="s">
        <v>9</v>
      </c>
      <c r="G12" s="104"/>
      <c r="H12" s="18">
        <f>E12*LOOKUP(F12,PeriodTuples)</f>
        <v>0</v>
      </c>
    </row>
    <row r="13" spans="3:8" ht="37.5">
      <c r="C13" s="30" t="s">
        <v>56</v>
      </c>
      <c r="D13" s="29"/>
      <c r="E13" s="98">
        <v>0</v>
      </c>
      <c r="F13" s="98" t="s">
        <v>9</v>
      </c>
      <c r="G13" s="104"/>
      <c r="H13" s="18">
        <f>E13*LOOKUP(F13,PeriodTuples)</f>
        <v>0</v>
      </c>
    </row>
    <row r="14" spans="3:8" s="32" customFormat="1" ht="18.75">
      <c r="C14" s="16"/>
      <c r="E14" s="102"/>
      <c r="F14" s="102"/>
      <c r="G14" s="105"/>
      <c r="H14" s="34"/>
    </row>
    <row r="15" spans="1:8" ht="18.75">
      <c r="A15" s="29"/>
      <c r="B15" s="33" t="s">
        <v>57</v>
      </c>
      <c r="C15" s="30" t="s">
        <v>58</v>
      </c>
      <c r="D15" s="29"/>
      <c r="E15" s="98">
        <v>0</v>
      </c>
      <c r="F15" s="98" t="s">
        <v>11</v>
      </c>
      <c r="G15" s="104"/>
      <c r="H15" s="18">
        <f>E15*LOOKUP(F15,PeriodTuples)</f>
        <v>0</v>
      </c>
    </row>
    <row r="16" spans="3:8" ht="18.75">
      <c r="C16" s="30" t="s">
        <v>59</v>
      </c>
      <c r="D16" s="29"/>
      <c r="E16" s="98">
        <v>0</v>
      </c>
      <c r="F16" s="98" t="s">
        <v>11</v>
      </c>
      <c r="G16" s="104"/>
      <c r="H16" s="18">
        <f>E16*LOOKUP(F16,PeriodTuples)</f>
        <v>0</v>
      </c>
    </row>
    <row r="17" spans="3:8" s="32" customFormat="1" ht="18.75">
      <c r="C17" s="16"/>
      <c r="E17" s="102"/>
      <c r="F17" s="102"/>
      <c r="G17" s="105"/>
      <c r="H17" s="34"/>
    </row>
    <row r="18" spans="1:8" ht="18.75">
      <c r="A18" s="29"/>
      <c r="B18" s="33" t="s">
        <v>60</v>
      </c>
      <c r="C18" s="30" t="s">
        <v>61</v>
      </c>
      <c r="D18" s="29"/>
      <c r="E18" s="98">
        <v>0</v>
      </c>
      <c r="F18" s="98" t="s">
        <v>11</v>
      </c>
      <c r="G18" s="104"/>
      <c r="H18" s="18">
        <f>E18*LOOKUP(F18,PeriodTuples)</f>
        <v>0</v>
      </c>
    </row>
    <row r="19" spans="3:8" ht="18.75">
      <c r="C19" s="30" t="s">
        <v>62</v>
      </c>
      <c r="D19" s="29"/>
      <c r="E19" s="98">
        <v>0</v>
      </c>
      <c r="F19" s="98" t="s">
        <v>11</v>
      </c>
      <c r="G19" s="104"/>
      <c r="H19" s="18">
        <f>E19*LOOKUP(F19,PeriodTuples)</f>
        <v>0</v>
      </c>
    </row>
    <row r="20" spans="3:8" s="32" customFormat="1" ht="18.75">
      <c r="C20" s="16"/>
      <c r="E20" s="102"/>
      <c r="F20" s="102"/>
      <c r="G20" s="105"/>
      <c r="H20" s="34"/>
    </row>
    <row r="21" spans="1:8" ht="18.75">
      <c r="A21" s="29"/>
      <c r="B21" s="33" t="s">
        <v>63</v>
      </c>
      <c r="C21" s="30" t="s">
        <v>64</v>
      </c>
      <c r="D21" s="29"/>
      <c r="E21" s="98">
        <v>0</v>
      </c>
      <c r="F21" s="98" t="s">
        <v>9</v>
      </c>
      <c r="G21" s="104"/>
      <c r="H21" s="18">
        <f aca="true" t="shared" si="0" ref="H21:H36">E21*LOOKUP(F21,PeriodTuples)</f>
        <v>0</v>
      </c>
    </row>
    <row r="22" spans="3:8" ht="18.75">
      <c r="C22" s="30" t="s">
        <v>65</v>
      </c>
      <c r="D22" s="29"/>
      <c r="E22" s="98">
        <v>0</v>
      </c>
      <c r="F22" s="98" t="s">
        <v>9</v>
      </c>
      <c r="G22" s="104"/>
      <c r="H22" s="18">
        <f t="shared" si="0"/>
        <v>0</v>
      </c>
    </row>
    <row r="23" spans="3:8" ht="18.75">
      <c r="C23" s="30" t="s">
        <v>66</v>
      </c>
      <c r="D23" s="29"/>
      <c r="E23" s="98">
        <v>0</v>
      </c>
      <c r="F23" s="98" t="s">
        <v>9</v>
      </c>
      <c r="G23" s="104"/>
      <c r="H23" s="18">
        <f t="shared" si="0"/>
        <v>0</v>
      </c>
    </row>
    <row r="24" spans="3:8" ht="18.75">
      <c r="C24" s="30" t="s">
        <v>67</v>
      </c>
      <c r="D24" s="29"/>
      <c r="E24" s="98">
        <v>0</v>
      </c>
      <c r="F24" s="98" t="s">
        <v>9</v>
      </c>
      <c r="G24" s="104"/>
      <c r="H24" s="18">
        <f t="shared" si="0"/>
        <v>0</v>
      </c>
    </row>
    <row r="25" spans="3:8" ht="18.75">
      <c r="C25" s="30" t="s">
        <v>68</v>
      </c>
      <c r="D25" s="29"/>
      <c r="E25" s="98">
        <v>0</v>
      </c>
      <c r="F25" s="98" t="s">
        <v>9</v>
      </c>
      <c r="G25" s="104"/>
      <c r="H25" s="18">
        <f t="shared" si="0"/>
        <v>0</v>
      </c>
    </row>
    <row r="26" spans="3:8" ht="18.75">
      <c r="C26" s="30" t="s">
        <v>69</v>
      </c>
      <c r="D26" s="29"/>
      <c r="E26" s="98">
        <v>0</v>
      </c>
      <c r="F26" s="98" t="s">
        <v>9</v>
      </c>
      <c r="G26" s="104"/>
      <c r="H26" s="18">
        <f t="shared" si="0"/>
        <v>0</v>
      </c>
    </row>
    <row r="27" spans="3:8" ht="18.75">
      <c r="C27" s="30" t="s">
        <v>70</v>
      </c>
      <c r="D27" s="29"/>
      <c r="E27" s="98">
        <v>0</v>
      </c>
      <c r="F27" s="98" t="s">
        <v>9</v>
      </c>
      <c r="G27" s="104"/>
      <c r="H27" s="18">
        <f t="shared" si="0"/>
        <v>0</v>
      </c>
    </row>
    <row r="28" spans="3:8" ht="18.75">
      <c r="C28" s="30" t="s">
        <v>71</v>
      </c>
      <c r="D28" s="29"/>
      <c r="E28" s="98">
        <v>0</v>
      </c>
      <c r="F28" s="98" t="s">
        <v>9</v>
      </c>
      <c r="G28" s="104"/>
      <c r="H28" s="18">
        <f t="shared" si="0"/>
        <v>0</v>
      </c>
    </row>
    <row r="29" spans="3:8" ht="18.75">
      <c r="C29" s="30" t="s">
        <v>72</v>
      </c>
      <c r="D29" s="29"/>
      <c r="E29" s="98">
        <v>0</v>
      </c>
      <c r="F29" s="98" t="s">
        <v>11</v>
      </c>
      <c r="G29" s="104"/>
      <c r="H29" s="18">
        <f t="shared" si="0"/>
        <v>0</v>
      </c>
    </row>
    <row r="30" spans="3:8" ht="18.75">
      <c r="C30" s="30" t="s">
        <v>73</v>
      </c>
      <c r="D30" s="29"/>
      <c r="E30" s="98">
        <v>0</v>
      </c>
      <c r="F30" s="98" t="s">
        <v>9</v>
      </c>
      <c r="G30" s="104"/>
      <c r="H30" s="18">
        <f t="shared" si="0"/>
        <v>0</v>
      </c>
    </row>
    <row r="31" spans="3:8" ht="18.75">
      <c r="C31" s="30" t="s">
        <v>74</v>
      </c>
      <c r="D31" s="29"/>
      <c r="E31" s="98">
        <v>0</v>
      </c>
      <c r="F31" s="98" t="s">
        <v>9</v>
      </c>
      <c r="G31" s="104"/>
      <c r="H31" s="18">
        <f t="shared" si="0"/>
        <v>0</v>
      </c>
    </row>
    <row r="32" spans="3:8" ht="18.75">
      <c r="C32" s="30" t="s">
        <v>75</v>
      </c>
      <c r="D32" s="29"/>
      <c r="E32" s="98">
        <v>0</v>
      </c>
      <c r="F32" s="98" t="s">
        <v>9</v>
      </c>
      <c r="G32" s="104"/>
      <c r="H32" s="18">
        <f t="shared" si="0"/>
        <v>0</v>
      </c>
    </row>
    <row r="33" spans="3:8" ht="18.75">
      <c r="C33" s="30" t="s">
        <v>76</v>
      </c>
      <c r="D33" s="29"/>
      <c r="E33" s="98">
        <v>0</v>
      </c>
      <c r="F33" s="98" t="s">
        <v>11</v>
      </c>
      <c r="G33" s="104"/>
      <c r="H33" s="18">
        <f t="shared" si="0"/>
        <v>0</v>
      </c>
    </row>
    <row r="34" spans="3:8" ht="18.75">
      <c r="C34" s="30" t="s">
        <v>77</v>
      </c>
      <c r="D34" s="29"/>
      <c r="E34" s="98">
        <v>0</v>
      </c>
      <c r="F34" s="98" t="s">
        <v>11</v>
      </c>
      <c r="G34" s="104"/>
      <c r="H34" s="18">
        <f t="shared" si="0"/>
        <v>0</v>
      </c>
    </row>
    <row r="35" spans="3:8" ht="18.75">
      <c r="C35" s="30" t="s">
        <v>78</v>
      </c>
      <c r="D35" s="29"/>
      <c r="E35" s="98">
        <v>0</v>
      </c>
      <c r="F35" s="98" t="s">
        <v>9</v>
      </c>
      <c r="G35" s="104"/>
      <c r="H35" s="18">
        <f t="shared" si="0"/>
        <v>0</v>
      </c>
    </row>
    <row r="36" spans="3:8" ht="18.75">
      <c r="C36" s="30" t="s">
        <v>79</v>
      </c>
      <c r="D36" s="29"/>
      <c r="E36" s="98">
        <v>0</v>
      </c>
      <c r="F36" s="98" t="s">
        <v>9</v>
      </c>
      <c r="G36" s="104"/>
      <c r="H36" s="18">
        <f t="shared" si="0"/>
        <v>0</v>
      </c>
    </row>
    <row r="37" spans="1:13" ht="18.75">
      <c r="A37" s="32"/>
      <c r="B37" s="32"/>
      <c r="C37" s="16"/>
      <c r="E37" s="99"/>
      <c r="F37" s="99"/>
      <c r="G37" s="99"/>
      <c r="H37" s="20"/>
      <c r="I37" s="29"/>
      <c r="J37" s="29"/>
      <c r="K37" s="29"/>
      <c r="L37" s="29"/>
      <c r="M37" s="29"/>
    </row>
    <row r="38" spans="1:13" ht="18.75">
      <c r="A38" s="32"/>
      <c r="B38" s="21" t="s">
        <v>46</v>
      </c>
      <c r="C38" s="101"/>
      <c r="E38" s="98">
        <v>0</v>
      </c>
      <c r="F38" s="98" t="s">
        <v>9</v>
      </c>
      <c r="G38" s="104"/>
      <c r="H38" s="18">
        <f>E38*LOOKUP(F38,PeriodTuples)</f>
        <v>0</v>
      </c>
      <c r="I38" s="29"/>
      <c r="J38" s="29"/>
      <c r="K38" s="29"/>
      <c r="L38" s="29"/>
      <c r="M38" s="29"/>
    </row>
    <row r="39" spans="1:13" ht="18.75">
      <c r="A39" s="32"/>
      <c r="B39" s="32"/>
      <c r="C39" s="101"/>
      <c r="E39" s="98">
        <v>0</v>
      </c>
      <c r="F39" s="98" t="s">
        <v>9</v>
      </c>
      <c r="G39" s="104"/>
      <c r="H39" s="18">
        <f>E39*LOOKUP(F39,PeriodTuples)</f>
        <v>0</v>
      </c>
      <c r="I39" s="29"/>
      <c r="J39" s="29"/>
      <c r="K39" s="29"/>
      <c r="L39" s="29"/>
      <c r="M39" s="29"/>
    </row>
    <row r="40" spans="1:13" ht="18.75">
      <c r="A40" s="32"/>
      <c r="B40" s="32"/>
      <c r="C40" s="101"/>
      <c r="E40" s="98">
        <v>0</v>
      </c>
      <c r="F40" s="98" t="s">
        <v>9</v>
      </c>
      <c r="G40" s="104"/>
      <c r="H40" s="18">
        <f>E40*LOOKUP(F40,PeriodTuples)</f>
        <v>0</v>
      </c>
      <c r="I40" s="29"/>
      <c r="J40" s="29"/>
      <c r="K40" s="29"/>
      <c r="L40" s="29"/>
      <c r="M40" s="29"/>
    </row>
    <row r="41" spans="1:13" ht="18.75">
      <c r="A41" s="32"/>
      <c r="B41" s="32"/>
      <c r="C41" s="101"/>
      <c r="E41" s="98">
        <v>0</v>
      </c>
      <c r="F41" s="98" t="s">
        <v>9</v>
      </c>
      <c r="G41" s="104"/>
      <c r="H41" s="18">
        <f>E41*LOOKUP(F41,PeriodTuples)</f>
        <v>0</v>
      </c>
      <c r="I41" s="29"/>
      <c r="J41" s="29"/>
      <c r="K41" s="29"/>
      <c r="L41" s="29"/>
      <c r="M41" s="29"/>
    </row>
    <row r="42" spans="1:13" ht="18.75">
      <c r="A42" s="32"/>
      <c r="B42" s="32"/>
      <c r="C42" s="101"/>
      <c r="E42" s="98">
        <v>0</v>
      </c>
      <c r="F42" s="98" t="s">
        <v>9</v>
      </c>
      <c r="G42" s="104"/>
      <c r="H42" s="18">
        <f>E42*LOOKUP(F42,PeriodTuples)</f>
        <v>0</v>
      </c>
      <c r="I42" s="29"/>
      <c r="J42" s="29"/>
      <c r="K42" s="29"/>
      <c r="L42" s="29"/>
      <c r="M42" s="29"/>
    </row>
    <row r="43" ht="18.75">
      <c r="H43" s="35"/>
    </row>
    <row r="44" spans="3:13" s="24" customFormat="1" ht="23.25">
      <c r="C44" s="36"/>
      <c r="E44" s="121" t="s">
        <v>80</v>
      </c>
      <c r="F44" s="121"/>
      <c r="G44" s="84"/>
      <c r="H44" s="9">
        <f>SUM(H$9:H$42)</f>
        <v>0</v>
      </c>
      <c r="I44" s="23"/>
      <c r="J44" s="23"/>
      <c r="K44" s="23"/>
      <c r="L44" s="23"/>
      <c r="M44" s="23"/>
    </row>
    <row r="45" ht="23.25">
      <c r="H45" s="22"/>
    </row>
    <row r="46" spans="3:13" s="24" customFormat="1" ht="23.25">
      <c r="C46" s="36"/>
      <c r="F46" s="37" t="s">
        <v>81</v>
      </c>
      <c r="G46" s="37"/>
      <c r="H46" s="9">
        <f>SUM(Results!D20:D25)</f>
        <v>0</v>
      </c>
      <c r="I46" s="23"/>
      <c r="J46" s="23"/>
      <c r="K46" s="23"/>
      <c r="L46" s="23"/>
      <c r="M46" s="23"/>
    </row>
    <row r="47" ht="23.25">
      <c r="H47" s="22"/>
    </row>
    <row r="48" ht="18.75">
      <c r="H48" s="35"/>
    </row>
    <row r="49" spans="2:8" s="32" customFormat="1" ht="18.75">
      <c r="B49" s="3"/>
      <c r="C49" s="16"/>
      <c r="H49" s="3"/>
    </row>
    <row r="50" ht="18.75"/>
    <row r="51" ht="18.75"/>
    <row r="52" ht="18.75">
      <c r="H52" s="38"/>
    </row>
  </sheetData>
  <sheetProtection password="C528" sheet="1" selectLockedCells="1"/>
  <mergeCells count="6">
    <mergeCell ref="E2:H2"/>
    <mergeCell ref="F4:H4"/>
    <mergeCell ref="E44:F44"/>
  </mergeCells>
  <conditionalFormatting sqref="H19:H20 H10:H14">
    <cfRule type="expression" priority="1" dxfId="183" stopIfTrue="1">
      <formula>NOT(ISERROR(SEARCH("ERROR",H10)))</formula>
    </cfRule>
  </conditionalFormatting>
  <conditionalFormatting sqref="H16:H17">
    <cfRule type="expression" priority="2" dxfId="183" stopIfTrue="1">
      <formula>NOT(ISERROR(SEARCH("ERROR",H16)))</formula>
    </cfRule>
  </conditionalFormatting>
  <conditionalFormatting sqref="H11">
    <cfRule type="expression" priority="3" dxfId="183" stopIfTrue="1">
      <formula>NOT(ISERROR(SEARCH("ERROR",H11)))</formula>
    </cfRule>
  </conditionalFormatting>
  <conditionalFormatting sqref="H11">
    <cfRule type="expression" priority="4" dxfId="183" stopIfTrue="1">
      <formula>NOT(ISERROR(SEARCH("ERROR",H11)))</formula>
    </cfRule>
  </conditionalFormatting>
  <conditionalFormatting sqref="H11">
    <cfRule type="expression" priority="5" dxfId="183" stopIfTrue="1">
      <formula>NOT(ISERROR(SEARCH("ERROR",H11)))</formula>
    </cfRule>
  </conditionalFormatting>
  <conditionalFormatting sqref="H11">
    <cfRule type="expression" priority="6" dxfId="183" stopIfTrue="1">
      <formula>NOT(ISERROR(SEARCH("ERROR",H11)))</formula>
    </cfRule>
  </conditionalFormatting>
  <conditionalFormatting sqref="H11">
    <cfRule type="expression" priority="7" dxfId="183" stopIfTrue="1">
      <formula>NOT(ISERROR(SEARCH("ERROR",H11)))</formula>
    </cfRule>
  </conditionalFormatting>
  <conditionalFormatting sqref="H11">
    <cfRule type="expression" priority="8" dxfId="183" stopIfTrue="1">
      <formula>NOT(ISERROR(SEARCH("ERROR",H11)))</formula>
    </cfRule>
  </conditionalFormatting>
  <conditionalFormatting sqref="H11">
    <cfRule type="expression" priority="9" dxfId="183" stopIfTrue="1">
      <formula>NOT(ISERROR(SEARCH("ERROR",H11)))</formula>
    </cfRule>
  </conditionalFormatting>
  <conditionalFormatting sqref="H11">
    <cfRule type="expression" priority="10" dxfId="183" stopIfTrue="1">
      <formula>NOT(ISERROR(SEARCH("ERROR",H11)))</formula>
    </cfRule>
  </conditionalFormatting>
  <conditionalFormatting sqref="H11">
    <cfRule type="expression" priority="11" dxfId="183" stopIfTrue="1">
      <formula>NOT(ISERROR(SEARCH("ERROR",H11)))</formula>
    </cfRule>
  </conditionalFormatting>
  <conditionalFormatting sqref="H11">
    <cfRule type="expression" priority="12" dxfId="183" stopIfTrue="1">
      <formula>NOT(ISERROR(SEARCH("ERROR",H11)))</formula>
    </cfRule>
  </conditionalFormatting>
  <conditionalFormatting sqref="H11">
    <cfRule type="expression" priority="13" dxfId="183" stopIfTrue="1">
      <formula>NOT(ISERROR(SEARCH("ERROR",H11)))</formula>
    </cfRule>
  </conditionalFormatting>
  <conditionalFormatting sqref="H11">
    <cfRule type="expression" priority="14" dxfId="183" stopIfTrue="1">
      <formula>NOT(ISERROR(SEARCH("ERROR",H11)))</formula>
    </cfRule>
  </conditionalFormatting>
  <conditionalFormatting sqref="H11">
    <cfRule type="expression" priority="15" dxfId="183" stopIfTrue="1">
      <formula>NOT(ISERROR(SEARCH("ERROR",H11)))</formula>
    </cfRule>
  </conditionalFormatting>
  <conditionalFormatting sqref="H11">
    <cfRule type="expression" priority="16" dxfId="183" stopIfTrue="1">
      <formula>NOT(ISERROR(SEARCH("ERROR",H11)))</formula>
    </cfRule>
  </conditionalFormatting>
  <conditionalFormatting sqref="H11">
    <cfRule type="expression" priority="17" dxfId="183" stopIfTrue="1">
      <formula>NOT(ISERROR(SEARCH("ERROR",H11)))</formula>
    </cfRule>
  </conditionalFormatting>
  <conditionalFormatting sqref="H11">
    <cfRule type="expression" priority="18" dxfId="183" stopIfTrue="1">
      <formula>NOT(ISERROR(SEARCH("ERROR",H11)))</formula>
    </cfRule>
  </conditionalFormatting>
  <conditionalFormatting sqref="H11">
    <cfRule type="expression" priority="19" dxfId="183" stopIfTrue="1">
      <formula>NOT(ISERROR(SEARCH("ERROR",H11)))</formula>
    </cfRule>
  </conditionalFormatting>
  <conditionalFormatting sqref="H11">
    <cfRule type="expression" priority="20" dxfId="183" stopIfTrue="1">
      <formula>NOT(ISERROR(SEARCH("ERROR",H11)))</formula>
    </cfRule>
  </conditionalFormatting>
  <conditionalFormatting sqref="H11">
    <cfRule type="expression" priority="21" dxfId="183" stopIfTrue="1">
      <formula>NOT(ISERROR(SEARCH("ERROR",H11)))</formula>
    </cfRule>
  </conditionalFormatting>
  <conditionalFormatting sqref="H11">
    <cfRule type="expression" priority="22" dxfId="183" stopIfTrue="1">
      <formula>NOT(ISERROR(SEARCH("ERROR",H11)))</formula>
    </cfRule>
  </conditionalFormatting>
  <conditionalFormatting sqref="H11">
    <cfRule type="expression" priority="23" dxfId="183" stopIfTrue="1">
      <formula>NOT(ISERROR(SEARCH("ERROR",H11)))</formula>
    </cfRule>
  </conditionalFormatting>
  <conditionalFormatting sqref="H11">
    <cfRule type="expression" priority="24" dxfId="183" stopIfTrue="1">
      <formula>NOT(ISERROR(SEARCH("ERROR",H11)))</formula>
    </cfRule>
  </conditionalFormatting>
  <conditionalFormatting sqref="H11">
    <cfRule type="expression" priority="25" dxfId="183" stopIfTrue="1">
      <formula>NOT(ISERROR(SEARCH("ERROR",H11)))</formula>
    </cfRule>
  </conditionalFormatting>
  <conditionalFormatting sqref="H11">
    <cfRule type="expression" priority="26" dxfId="183" stopIfTrue="1">
      <formula>NOT(ISERROR(SEARCH("ERROR",H11)))</formula>
    </cfRule>
  </conditionalFormatting>
  <conditionalFormatting sqref="H11">
    <cfRule type="expression" priority="27" dxfId="183" stopIfTrue="1">
      <formula>NOT(ISERROR(SEARCH("ERROR",H11)))</formula>
    </cfRule>
  </conditionalFormatting>
  <conditionalFormatting sqref="H11">
    <cfRule type="expression" priority="28" dxfId="183" stopIfTrue="1">
      <formula>NOT(ISERROR(SEARCH("ERROR",H11)))</formula>
    </cfRule>
  </conditionalFormatting>
  <conditionalFormatting sqref="H11">
    <cfRule type="expression" priority="29" dxfId="183" stopIfTrue="1">
      <formula>NOT(ISERROR(SEARCH("ERROR",H11)))</formula>
    </cfRule>
  </conditionalFormatting>
  <conditionalFormatting sqref="H11">
    <cfRule type="expression" priority="30" dxfId="183" stopIfTrue="1">
      <formula>NOT(ISERROR(SEARCH("ERROR",H11)))</formula>
    </cfRule>
  </conditionalFormatting>
  <conditionalFormatting sqref="H11">
    <cfRule type="expression" priority="31" dxfId="183" stopIfTrue="1">
      <formula>NOT(ISERROR(SEARCH("ERROR",H11)))</formula>
    </cfRule>
  </conditionalFormatting>
  <conditionalFormatting sqref="H11">
    <cfRule type="expression" priority="32" dxfId="183" stopIfTrue="1">
      <formula>NOT(ISERROR(SEARCH("ERROR",H11)))</formula>
    </cfRule>
  </conditionalFormatting>
  <dataValidations count="2">
    <dataValidation type="list" allowBlank="1" showErrorMessage="1" sqref="G20 F9:F36 G14 G17 F38:F42">
      <formula1>Periods</formula1>
      <formula2>0</formula2>
    </dataValidation>
    <dataValidation type="list" allowBlank="1" showErrorMessage="1" sqref="G9:G13 G15:G16 G18:G19 G21:G36 G38:G42">
      <formula1>BudgetCategories</formula1>
    </dataValidation>
  </dataValidations>
  <printOptions/>
  <pageMargins left="0.7" right="0.7" top="0.75" bottom="0.75" header="0.5118055555555555" footer="0.5118055555555555"/>
  <pageSetup horizontalDpi="300" verticalDpi="300" orientation="portrait" paperSize="9"/>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M47"/>
  <sheetViews>
    <sheetView showGridLines="0" zoomScalePageLayoutView="0" workbookViewId="0" topLeftCell="A3">
      <selection activeCell="E9" sqref="E9"/>
    </sheetView>
  </sheetViews>
  <sheetFormatPr defaultColWidth="8.8515625" defaultRowHeight="15"/>
  <cols>
    <col min="1" max="1" width="8.8515625" style="3" customWidth="1"/>
    <col min="2" max="2" width="45.421875" style="3" customWidth="1"/>
    <col min="3" max="3" width="37.7109375" style="39" customWidth="1"/>
    <col min="4" max="4" width="2.28125" style="3" customWidth="1"/>
    <col min="5" max="6" width="18.8515625" style="3" customWidth="1"/>
    <col min="7" max="7" width="37.7109375" style="3" customWidth="1"/>
    <col min="8" max="8" width="28.421875" style="4" customWidth="1"/>
    <col min="9" max="13" width="8.8515625" style="1" customWidth="1"/>
    <col min="14" max="16384" width="8.8515625" style="3" customWidth="1"/>
  </cols>
  <sheetData>
    <row r="1" spans="1:13" ht="15" hidden="1">
      <c r="A1" s="1"/>
      <c r="B1" s="1"/>
      <c r="C1" s="2"/>
      <c r="I1" s="3"/>
      <c r="J1" s="3"/>
      <c r="K1" s="3"/>
      <c r="L1" s="3"/>
      <c r="M1" s="3"/>
    </row>
    <row r="2" spans="1:13" ht="15" hidden="1">
      <c r="A2" s="1"/>
      <c r="B2" s="1"/>
      <c r="C2" s="2"/>
      <c r="E2" s="120"/>
      <c r="F2" s="120"/>
      <c r="G2" s="120"/>
      <c r="H2" s="120"/>
      <c r="I2" s="3"/>
      <c r="J2" s="3"/>
      <c r="K2" s="3"/>
      <c r="L2" s="3"/>
      <c r="M2" s="3"/>
    </row>
    <row r="3" spans="1:13" ht="24" customHeight="1">
      <c r="A3" s="1"/>
      <c r="B3" s="1"/>
      <c r="C3" s="2"/>
      <c r="I3" s="3"/>
      <c r="J3" s="3"/>
      <c r="K3" s="3"/>
      <c r="L3" s="3"/>
      <c r="M3" s="3"/>
    </row>
    <row r="4" spans="1:13" ht="36">
      <c r="A4" s="1"/>
      <c r="B4" s="5" t="s">
        <v>82</v>
      </c>
      <c r="C4" s="2"/>
      <c r="F4" s="120"/>
      <c r="G4" s="120"/>
      <c r="H4" s="120"/>
      <c r="I4" s="3"/>
      <c r="J4" s="3"/>
      <c r="K4" s="3"/>
      <c r="L4" s="3"/>
      <c r="M4" s="3"/>
    </row>
    <row r="5" spans="1:13" ht="13.5" customHeight="1">
      <c r="A5" s="1"/>
      <c r="B5" s="1"/>
      <c r="C5" s="2"/>
      <c r="I5" s="3"/>
      <c r="J5" s="3"/>
      <c r="K5" s="3"/>
      <c r="L5" s="3"/>
      <c r="M5" s="3"/>
    </row>
    <row r="6" spans="1:13" ht="22.5" customHeight="1">
      <c r="A6" s="1"/>
      <c r="B6" s="6"/>
      <c r="C6" s="7"/>
      <c r="D6" s="6"/>
      <c r="F6" s="8" t="s">
        <v>83</v>
      </c>
      <c r="G6" s="8"/>
      <c r="H6" s="9">
        <f>SUM(H$9:H$36)</f>
        <v>0</v>
      </c>
      <c r="I6" s="3"/>
      <c r="J6" s="3"/>
      <c r="K6" s="3"/>
      <c r="L6" s="3"/>
      <c r="M6" s="3"/>
    </row>
    <row r="7" spans="1:13" ht="15.75" thickBot="1">
      <c r="A7" s="1"/>
      <c r="B7" s="1"/>
      <c r="C7" s="2"/>
      <c r="I7" s="3"/>
      <c r="J7" s="3"/>
      <c r="K7" s="3"/>
      <c r="L7" s="3"/>
      <c r="M7" s="3"/>
    </row>
    <row r="8" spans="1:8" s="12" customFormat="1" ht="24" thickBot="1">
      <c r="A8" s="10"/>
      <c r="B8" s="10"/>
      <c r="C8" s="11"/>
      <c r="E8" s="103" t="s">
        <v>50</v>
      </c>
      <c r="F8" s="103" t="s">
        <v>14</v>
      </c>
      <c r="G8" s="103" t="s">
        <v>283</v>
      </c>
      <c r="H8" s="14" t="s">
        <v>15</v>
      </c>
    </row>
    <row r="9" spans="2:13" s="17" customFormat="1" ht="18.75">
      <c r="B9" s="33" t="s">
        <v>84</v>
      </c>
      <c r="C9" s="30" t="s">
        <v>85</v>
      </c>
      <c r="E9" s="98">
        <v>0</v>
      </c>
      <c r="F9" s="98" t="s">
        <v>9</v>
      </c>
      <c r="G9" s="104"/>
      <c r="H9" s="18">
        <f>E9*LOOKUP(F9,PeriodTuples)</f>
        <v>0</v>
      </c>
      <c r="I9" s="19"/>
      <c r="J9" s="19"/>
      <c r="K9" s="19"/>
      <c r="L9" s="19"/>
      <c r="M9" s="19"/>
    </row>
    <row r="10" spans="2:13" s="17" customFormat="1" ht="18.75">
      <c r="B10" s="33"/>
      <c r="C10" s="30" t="s">
        <v>86</v>
      </c>
      <c r="E10" s="98">
        <v>0</v>
      </c>
      <c r="F10" s="98" t="s">
        <v>5</v>
      </c>
      <c r="G10" s="104"/>
      <c r="H10" s="18">
        <f>E10*LOOKUP(F10,PeriodTuples)</f>
        <v>0</v>
      </c>
      <c r="I10" s="19"/>
      <c r="J10" s="19"/>
      <c r="K10" s="19"/>
      <c r="L10" s="19"/>
      <c r="M10" s="19"/>
    </row>
    <row r="11" spans="2:13" s="17" customFormat="1" ht="18.75">
      <c r="B11" s="33"/>
      <c r="C11" s="30" t="s">
        <v>87</v>
      </c>
      <c r="E11" s="98">
        <v>0</v>
      </c>
      <c r="F11" s="98" t="s">
        <v>5</v>
      </c>
      <c r="G11" s="104"/>
      <c r="H11" s="18">
        <f>E11*LOOKUP(F11,PeriodTuples)</f>
        <v>0</v>
      </c>
      <c r="I11" s="19"/>
      <c r="J11" s="19"/>
      <c r="K11" s="19"/>
      <c r="L11" s="19"/>
      <c r="M11" s="19"/>
    </row>
    <row r="12" spans="2:13" s="17" customFormat="1" ht="18.75">
      <c r="B12" s="33"/>
      <c r="C12" s="30" t="s">
        <v>88</v>
      </c>
      <c r="E12" s="98">
        <v>0</v>
      </c>
      <c r="F12" s="98" t="s">
        <v>5</v>
      </c>
      <c r="G12" s="104"/>
      <c r="H12" s="18">
        <f>E12*LOOKUP(F12,PeriodTuples)</f>
        <v>0</v>
      </c>
      <c r="I12" s="19"/>
      <c r="J12" s="19"/>
      <c r="K12" s="19"/>
      <c r="L12" s="19"/>
      <c r="M12" s="19"/>
    </row>
    <row r="13" spans="2:8" s="19" customFormat="1" ht="18.75">
      <c r="B13" s="15"/>
      <c r="C13" s="16"/>
      <c r="E13" s="102"/>
      <c r="F13" s="102"/>
      <c r="G13" s="105"/>
      <c r="H13" s="34"/>
    </row>
    <row r="14" spans="2:13" s="17" customFormat="1" ht="18.75">
      <c r="B14" s="33" t="s">
        <v>89</v>
      </c>
      <c r="C14" s="30" t="s">
        <v>90</v>
      </c>
      <c r="E14" s="98">
        <v>0</v>
      </c>
      <c r="F14" s="98" t="s">
        <v>3</v>
      </c>
      <c r="G14" s="104"/>
      <c r="H14" s="18">
        <f>E14*LOOKUP(F14,PeriodTuples)</f>
        <v>0</v>
      </c>
      <c r="I14" s="19"/>
      <c r="J14" s="19"/>
      <c r="K14" s="19"/>
      <c r="L14" s="19"/>
      <c r="M14" s="19"/>
    </row>
    <row r="15" spans="2:13" s="17" customFormat="1" ht="18.75">
      <c r="B15" s="33"/>
      <c r="C15" s="30" t="s">
        <v>91</v>
      </c>
      <c r="E15" s="98">
        <v>0</v>
      </c>
      <c r="F15" s="98" t="s">
        <v>3</v>
      </c>
      <c r="G15" s="104"/>
      <c r="H15" s="18">
        <f>E15*LOOKUP(F15,PeriodTuples)</f>
        <v>0</v>
      </c>
      <c r="I15" s="19"/>
      <c r="J15" s="19"/>
      <c r="K15" s="19"/>
      <c r="L15" s="19"/>
      <c r="M15" s="19"/>
    </row>
    <row r="16" spans="2:13" s="17" customFormat="1" ht="18.75">
      <c r="B16" s="33"/>
      <c r="C16" s="30" t="s">
        <v>92</v>
      </c>
      <c r="E16" s="98">
        <v>0</v>
      </c>
      <c r="F16" s="98" t="s">
        <v>11</v>
      </c>
      <c r="G16" s="104"/>
      <c r="H16" s="18">
        <f>E16*LOOKUP(F16,PeriodTuples)</f>
        <v>0</v>
      </c>
      <c r="I16" s="19"/>
      <c r="J16" s="19"/>
      <c r="K16" s="19"/>
      <c r="L16" s="19"/>
      <c r="M16" s="19"/>
    </row>
    <row r="17" spans="2:8" s="19" customFormat="1" ht="18.75">
      <c r="B17" s="15"/>
      <c r="C17" s="16"/>
      <c r="E17" s="102"/>
      <c r="F17" s="102"/>
      <c r="G17" s="105"/>
      <c r="H17" s="34"/>
    </row>
    <row r="18" spans="2:13" s="17" customFormat="1" ht="18.75">
      <c r="B18" s="33" t="s">
        <v>93</v>
      </c>
      <c r="C18" s="30" t="s">
        <v>94</v>
      </c>
      <c r="E18" s="98">
        <v>0</v>
      </c>
      <c r="F18" s="98" t="s">
        <v>11</v>
      </c>
      <c r="G18" s="104"/>
      <c r="H18" s="18">
        <f aca="true" t="shared" si="0" ref="H18:H23">E18*LOOKUP(F18,PeriodTuples)</f>
        <v>0</v>
      </c>
      <c r="I18" s="19"/>
      <c r="J18" s="19"/>
      <c r="K18" s="19"/>
      <c r="L18" s="19"/>
      <c r="M18" s="19"/>
    </row>
    <row r="19" spans="2:13" s="17" customFormat="1" ht="18.75">
      <c r="B19" s="33"/>
      <c r="C19" s="30" t="s">
        <v>95</v>
      </c>
      <c r="E19" s="98">
        <v>0</v>
      </c>
      <c r="F19" s="98" t="s">
        <v>11</v>
      </c>
      <c r="G19" s="104"/>
      <c r="H19" s="18">
        <f t="shared" si="0"/>
        <v>0</v>
      </c>
      <c r="I19" s="19"/>
      <c r="J19" s="19"/>
      <c r="K19" s="19"/>
      <c r="L19" s="19"/>
      <c r="M19" s="19"/>
    </row>
    <row r="20" spans="2:13" s="17" customFormat="1" ht="18.75">
      <c r="B20" s="33"/>
      <c r="C20" s="30" t="s">
        <v>96</v>
      </c>
      <c r="E20" s="98">
        <v>0</v>
      </c>
      <c r="F20" s="98" t="s">
        <v>11</v>
      </c>
      <c r="G20" s="104"/>
      <c r="H20" s="18">
        <f t="shared" si="0"/>
        <v>0</v>
      </c>
      <c r="I20" s="19"/>
      <c r="J20" s="19"/>
      <c r="K20" s="19"/>
      <c r="L20" s="19"/>
      <c r="M20" s="19"/>
    </row>
    <row r="21" spans="2:13" s="17" customFormat="1" ht="18.75">
      <c r="B21" s="33"/>
      <c r="C21" s="30" t="s">
        <v>97</v>
      </c>
      <c r="E21" s="98">
        <v>0</v>
      </c>
      <c r="F21" s="98" t="s">
        <v>11</v>
      </c>
      <c r="G21" s="104"/>
      <c r="H21" s="18">
        <f t="shared" si="0"/>
        <v>0</v>
      </c>
      <c r="I21" s="19"/>
      <c r="J21" s="19"/>
      <c r="K21" s="19"/>
      <c r="L21" s="19"/>
      <c r="M21" s="19"/>
    </row>
    <row r="22" spans="2:13" s="17" customFormat="1" ht="18.75">
      <c r="B22" s="33"/>
      <c r="C22" s="30" t="s">
        <v>98</v>
      </c>
      <c r="E22" s="98">
        <v>0</v>
      </c>
      <c r="F22" s="98" t="s">
        <v>11</v>
      </c>
      <c r="G22" s="104"/>
      <c r="H22" s="18">
        <f t="shared" si="0"/>
        <v>0</v>
      </c>
      <c r="I22" s="19"/>
      <c r="J22" s="19"/>
      <c r="K22" s="19"/>
      <c r="L22" s="19"/>
      <c r="M22" s="19"/>
    </row>
    <row r="23" spans="2:13" s="17" customFormat="1" ht="18.75">
      <c r="B23" s="33"/>
      <c r="C23" s="30" t="s">
        <v>99</v>
      </c>
      <c r="E23" s="98">
        <v>0</v>
      </c>
      <c r="F23" s="98" t="s">
        <v>9</v>
      </c>
      <c r="G23" s="104"/>
      <c r="H23" s="18">
        <f t="shared" si="0"/>
        <v>0</v>
      </c>
      <c r="I23" s="19"/>
      <c r="J23" s="19"/>
      <c r="K23" s="19"/>
      <c r="L23" s="19"/>
      <c r="M23" s="19"/>
    </row>
    <row r="24" spans="2:8" s="19" customFormat="1" ht="18.75">
      <c r="B24" s="15"/>
      <c r="C24" s="16"/>
      <c r="E24" s="102"/>
      <c r="F24" s="102"/>
      <c r="G24" s="105"/>
      <c r="H24" s="34"/>
    </row>
    <row r="25" spans="2:13" s="17" customFormat="1" ht="18.75">
      <c r="B25" s="33" t="s">
        <v>100</v>
      </c>
      <c r="C25" s="30" t="s">
        <v>101</v>
      </c>
      <c r="E25" s="98">
        <v>0</v>
      </c>
      <c r="F25" s="98" t="s">
        <v>10</v>
      </c>
      <c r="G25" s="104"/>
      <c r="H25" s="18">
        <f aca="true" t="shared" si="1" ref="H25:H30">E25*LOOKUP(F25,PeriodTuples)</f>
        <v>0</v>
      </c>
      <c r="I25" s="19"/>
      <c r="J25" s="19"/>
      <c r="K25" s="19"/>
      <c r="L25" s="19"/>
      <c r="M25" s="19"/>
    </row>
    <row r="26" spans="2:13" s="17" customFormat="1" ht="18.75">
      <c r="B26" s="33"/>
      <c r="C26" s="30" t="s">
        <v>102</v>
      </c>
      <c r="E26" s="98">
        <v>0</v>
      </c>
      <c r="F26" s="98" t="s">
        <v>10</v>
      </c>
      <c r="G26" s="104"/>
      <c r="H26" s="18">
        <f t="shared" si="1"/>
        <v>0</v>
      </c>
      <c r="I26" s="19"/>
      <c r="J26" s="19"/>
      <c r="K26" s="19"/>
      <c r="L26" s="19"/>
      <c r="M26" s="19"/>
    </row>
    <row r="27" spans="2:13" s="17" customFormat="1" ht="18.75">
      <c r="B27" s="33"/>
      <c r="C27" s="30" t="s">
        <v>103</v>
      </c>
      <c r="E27" s="98">
        <v>0</v>
      </c>
      <c r="F27" s="98" t="s">
        <v>5</v>
      </c>
      <c r="G27" s="104"/>
      <c r="H27" s="18">
        <f t="shared" si="1"/>
        <v>0</v>
      </c>
      <c r="I27" s="19"/>
      <c r="J27" s="19"/>
      <c r="K27" s="19"/>
      <c r="L27" s="19"/>
      <c r="M27" s="19"/>
    </row>
    <row r="28" spans="2:13" s="17" customFormat="1" ht="18.75">
      <c r="B28" s="33"/>
      <c r="C28" s="30" t="s">
        <v>104</v>
      </c>
      <c r="E28" s="98">
        <v>0</v>
      </c>
      <c r="F28" s="98" t="s">
        <v>11</v>
      </c>
      <c r="G28" s="104"/>
      <c r="H28" s="18">
        <f t="shared" si="1"/>
        <v>0</v>
      </c>
      <c r="I28" s="19"/>
      <c r="J28" s="19"/>
      <c r="K28" s="19"/>
      <c r="L28" s="19"/>
      <c r="M28" s="19"/>
    </row>
    <row r="29" spans="2:13" s="17" customFormat="1" ht="18.75">
      <c r="B29" s="33"/>
      <c r="C29" s="30" t="s">
        <v>105</v>
      </c>
      <c r="E29" s="98">
        <v>0</v>
      </c>
      <c r="F29" s="98" t="s">
        <v>11</v>
      </c>
      <c r="G29" s="104"/>
      <c r="H29" s="18">
        <f t="shared" si="1"/>
        <v>0</v>
      </c>
      <c r="I29" s="19"/>
      <c r="J29" s="19"/>
      <c r="K29" s="19"/>
      <c r="L29" s="19"/>
      <c r="M29" s="19"/>
    </row>
    <row r="30" spans="2:13" s="17" customFormat="1" ht="18.75">
      <c r="B30" s="33"/>
      <c r="C30" s="30" t="s">
        <v>106</v>
      </c>
      <c r="E30" s="98">
        <v>0</v>
      </c>
      <c r="F30" s="98" t="s">
        <v>9</v>
      </c>
      <c r="G30" s="104"/>
      <c r="H30" s="18">
        <f t="shared" si="1"/>
        <v>0</v>
      </c>
      <c r="I30" s="19"/>
      <c r="J30" s="19"/>
      <c r="K30" s="19"/>
      <c r="L30" s="19"/>
      <c r="M30" s="19"/>
    </row>
    <row r="31" spans="1:8" s="17" customFormat="1" ht="18.75">
      <c r="A31" s="19"/>
      <c r="B31" s="19"/>
      <c r="C31" s="16"/>
      <c r="E31" s="99"/>
      <c r="F31" s="99"/>
      <c r="G31" s="99"/>
      <c r="H31" s="20"/>
    </row>
    <row r="32" spans="1:8" s="17" customFormat="1" ht="18.75">
      <c r="A32" s="19"/>
      <c r="B32" s="21" t="s">
        <v>46</v>
      </c>
      <c r="C32" s="101"/>
      <c r="E32" s="98">
        <v>0</v>
      </c>
      <c r="F32" s="98" t="s">
        <v>9</v>
      </c>
      <c r="G32" s="104"/>
      <c r="H32" s="18">
        <f>E32*LOOKUP(F32,PeriodTuples)</f>
        <v>0</v>
      </c>
    </row>
    <row r="33" spans="1:8" s="17" customFormat="1" ht="18.75">
      <c r="A33" s="19"/>
      <c r="B33" s="19"/>
      <c r="C33" s="101"/>
      <c r="E33" s="98">
        <v>0</v>
      </c>
      <c r="F33" s="98" t="s">
        <v>9</v>
      </c>
      <c r="G33" s="104"/>
      <c r="H33" s="18">
        <f>E33*LOOKUP(F33,PeriodTuples)</f>
        <v>0</v>
      </c>
    </row>
    <row r="34" spans="1:8" s="17" customFormat="1" ht="18.75">
      <c r="A34" s="19"/>
      <c r="B34" s="19"/>
      <c r="C34" s="101"/>
      <c r="E34" s="98">
        <v>0</v>
      </c>
      <c r="F34" s="98" t="s">
        <v>9</v>
      </c>
      <c r="G34" s="104"/>
      <c r="H34" s="18">
        <f>E34*LOOKUP(F34,PeriodTuples)</f>
        <v>0</v>
      </c>
    </row>
    <row r="35" spans="1:8" s="17" customFormat="1" ht="18.75">
      <c r="A35" s="19"/>
      <c r="B35" s="19"/>
      <c r="C35" s="101"/>
      <c r="E35" s="98">
        <v>0</v>
      </c>
      <c r="F35" s="98" t="s">
        <v>9</v>
      </c>
      <c r="G35" s="104"/>
      <c r="H35" s="18">
        <f>E35*LOOKUP(F35,PeriodTuples)</f>
        <v>0</v>
      </c>
    </row>
    <row r="36" spans="1:8" s="17" customFormat="1" ht="18.75">
      <c r="A36" s="19"/>
      <c r="B36" s="19"/>
      <c r="C36" s="101"/>
      <c r="E36" s="98">
        <v>0</v>
      </c>
      <c r="F36" s="98" t="s">
        <v>9</v>
      </c>
      <c r="G36" s="104"/>
      <c r="H36" s="18">
        <f>E36*LOOKUP(F36,PeriodTuples)</f>
        <v>0</v>
      </c>
    </row>
    <row r="37" ht="15">
      <c r="H37" s="26"/>
    </row>
    <row r="38" spans="5:8" ht="23.25">
      <c r="E38" s="122" t="s">
        <v>107</v>
      </c>
      <c r="F38" s="122"/>
      <c r="G38" s="25"/>
      <c r="H38" s="9">
        <f>SUM(H$9:H$36)</f>
        <v>0</v>
      </c>
    </row>
    <row r="39" ht="23.25">
      <c r="H39" s="9"/>
    </row>
    <row r="40" spans="6:8" ht="23.25">
      <c r="F40" s="37" t="s">
        <v>81</v>
      </c>
      <c r="G40" s="37"/>
      <c r="H40" s="9">
        <f>SUM(Results!D20:D25)</f>
        <v>0</v>
      </c>
    </row>
    <row r="41" ht="15"/>
    <row r="45" ht="15"/>
    <row r="46" ht="15"/>
    <row r="47" ht="18.75">
      <c r="H47" s="38"/>
    </row>
  </sheetData>
  <sheetProtection password="C528" sheet="1" selectLockedCells="1"/>
  <mergeCells count="6">
    <mergeCell ref="E2:H2"/>
    <mergeCell ref="F4:H4"/>
    <mergeCell ref="E38:F38"/>
  </mergeCells>
  <conditionalFormatting sqref="H24 H10:H13 H17">
    <cfRule type="expression" priority="1" dxfId="183" stopIfTrue="1">
      <formula>NOT(ISERROR(SEARCH("ERROR",H10)))</formula>
    </cfRule>
  </conditionalFormatting>
  <conditionalFormatting sqref="H11">
    <cfRule type="expression" priority="2" dxfId="183" stopIfTrue="1">
      <formula>NOT(ISERROR(SEARCH("ERROR",H11)))</formula>
    </cfRule>
  </conditionalFormatting>
  <conditionalFormatting sqref="H11">
    <cfRule type="expression" priority="3" dxfId="183" stopIfTrue="1">
      <formula>NOT(ISERROR(SEARCH("ERROR",H11)))</formula>
    </cfRule>
  </conditionalFormatting>
  <conditionalFormatting sqref="H11">
    <cfRule type="expression" priority="4" dxfId="183" stopIfTrue="1">
      <formula>NOT(ISERROR(SEARCH("ERROR",H11)))</formula>
    </cfRule>
  </conditionalFormatting>
  <conditionalFormatting sqref="H11">
    <cfRule type="expression" priority="5" dxfId="183" stopIfTrue="1">
      <formula>NOT(ISERROR(SEARCH("ERROR",H11)))</formula>
    </cfRule>
  </conditionalFormatting>
  <conditionalFormatting sqref="H11">
    <cfRule type="expression" priority="6" dxfId="183" stopIfTrue="1">
      <formula>NOT(ISERROR(SEARCH("ERROR",H11)))</formula>
    </cfRule>
  </conditionalFormatting>
  <conditionalFormatting sqref="H11">
    <cfRule type="expression" priority="7" dxfId="183" stopIfTrue="1">
      <formula>NOT(ISERROR(SEARCH("ERROR",H11)))</formula>
    </cfRule>
  </conditionalFormatting>
  <conditionalFormatting sqref="H11">
    <cfRule type="expression" priority="8" dxfId="183" stopIfTrue="1">
      <formula>NOT(ISERROR(SEARCH("ERROR",H11)))</formula>
    </cfRule>
  </conditionalFormatting>
  <conditionalFormatting sqref="H11">
    <cfRule type="expression" priority="9" dxfId="183" stopIfTrue="1">
      <formula>NOT(ISERROR(SEARCH("ERROR",H11)))</formula>
    </cfRule>
  </conditionalFormatting>
  <conditionalFormatting sqref="H11">
    <cfRule type="expression" priority="10" dxfId="183" stopIfTrue="1">
      <formula>NOT(ISERROR(SEARCH("ERROR",H11)))</formula>
    </cfRule>
  </conditionalFormatting>
  <conditionalFormatting sqref="H11">
    <cfRule type="expression" priority="11" dxfId="183" stopIfTrue="1">
      <formula>NOT(ISERROR(SEARCH("ERROR",H11)))</formula>
    </cfRule>
  </conditionalFormatting>
  <conditionalFormatting sqref="H11">
    <cfRule type="expression" priority="12" dxfId="183" stopIfTrue="1">
      <formula>NOT(ISERROR(SEARCH("ERROR",H11)))</formula>
    </cfRule>
  </conditionalFormatting>
  <conditionalFormatting sqref="H11">
    <cfRule type="expression" priority="13" dxfId="183" stopIfTrue="1">
      <formula>NOT(ISERROR(SEARCH("ERROR",H11)))</formula>
    </cfRule>
  </conditionalFormatting>
  <conditionalFormatting sqref="H11">
    <cfRule type="expression" priority="14" dxfId="183" stopIfTrue="1">
      <formula>NOT(ISERROR(SEARCH("ERROR",H11)))</formula>
    </cfRule>
  </conditionalFormatting>
  <conditionalFormatting sqref="H11">
    <cfRule type="expression" priority="15" dxfId="183" stopIfTrue="1">
      <formula>NOT(ISERROR(SEARCH("ERROR",H11)))</formula>
    </cfRule>
  </conditionalFormatting>
  <conditionalFormatting sqref="H11">
    <cfRule type="expression" priority="16" dxfId="183" stopIfTrue="1">
      <formula>NOT(ISERROR(SEARCH("ERROR",H11)))</formula>
    </cfRule>
  </conditionalFormatting>
  <conditionalFormatting sqref="H11">
    <cfRule type="expression" priority="17" dxfId="183" stopIfTrue="1">
      <formula>NOT(ISERROR(SEARCH("ERROR",H11)))</formula>
    </cfRule>
  </conditionalFormatting>
  <conditionalFormatting sqref="H11">
    <cfRule type="expression" priority="18" dxfId="183" stopIfTrue="1">
      <formula>NOT(ISERROR(SEARCH("ERROR",H11)))</formula>
    </cfRule>
  </conditionalFormatting>
  <conditionalFormatting sqref="H11">
    <cfRule type="expression" priority="19" dxfId="183" stopIfTrue="1">
      <formula>NOT(ISERROR(SEARCH("ERROR",H11)))</formula>
    </cfRule>
  </conditionalFormatting>
  <conditionalFormatting sqref="H11">
    <cfRule type="expression" priority="20" dxfId="183" stopIfTrue="1">
      <formula>NOT(ISERROR(SEARCH("ERROR",H11)))</formula>
    </cfRule>
  </conditionalFormatting>
  <conditionalFormatting sqref="H11">
    <cfRule type="expression" priority="21" dxfId="183" stopIfTrue="1">
      <formula>NOT(ISERROR(SEARCH("ERROR",H11)))</formula>
    </cfRule>
  </conditionalFormatting>
  <conditionalFormatting sqref="H11">
    <cfRule type="expression" priority="22" dxfId="183" stopIfTrue="1">
      <formula>NOT(ISERROR(SEARCH("ERROR",H11)))</formula>
    </cfRule>
  </conditionalFormatting>
  <conditionalFormatting sqref="H11">
    <cfRule type="expression" priority="23" dxfId="183" stopIfTrue="1">
      <formula>NOT(ISERROR(SEARCH("ERROR",H11)))</formula>
    </cfRule>
  </conditionalFormatting>
  <conditionalFormatting sqref="H11">
    <cfRule type="expression" priority="24" dxfId="183" stopIfTrue="1">
      <formula>NOT(ISERROR(SEARCH("ERROR",H11)))</formula>
    </cfRule>
  </conditionalFormatting>
  <conditionalFormatting sqref="H11">
    <cfRule type="expression" priority="25" dxfId="183" stopIfTrue="1">
      <formula>NOT(ISERROR(SEARCH("ERROR",H11)))</formula>
    </cfRule>
  </conditionalFormatting>
  <dataValidations count="2">
    <dataValidation type="list" allowBlank="1" showErrorMessage="1" sqref="G24 F9:F30 G13 G17 F32:F36">
      <formula1>Periods</formula1>
      <formula2>0</formula2>
    </dataValidation>
    <dataValidation type="list" allowBlank="1" showErrorMessage="1" sqref="G9:G12 G14:G16 G18:G23 G25:G30 G32:G36">
      <formula1>BudgetCategories</formula1>
    </dataValidation>
  </dataValidations>
  <printOptions/>
  <pageMargins left="0.7479166666666667" right="0.7479166666666667" top="0.9840277777777777" bottom="0.9840277777777777" header="0.5118055555555555" footer="0.5118055555555555"/>
  <pageSetup horizontalDpi="300" verticalDpi="300" orientation="portrait" paperSize="9"/>
  <drawing r:id="rId3"/>
  <legacyDrawing r:id="rId2"/>
</worksheet>
</file>

<file path=xl/worksheets/sheet5.xml><?xml version="1.0" encoding="utf-8"?>
<worksheet xmlns="http://schemas.openxmlformats.org/spreadsheetml/2006/main" xmlns:r="http://schemas.openxmlformats.org/officeDocument/2006/relationships">
  <sheetPr codeName="Sheet5"/>
  <dimension ref="A1:M52"/>
  <sheetViews>
    <sheetView showGridLines="0" zoomScalePageLayoutView="0" workbookViewId="0" topLeftCell="A3">
      <selection activeCell="E15" sqref="E15"/>
    </sheetView>
  </sheetViews>
  <sheetFormatPr defaultColWidth="8.8515625" defaultRowHeight="15"/>
  <cols>
    <col min="1" max="1" width="8.8515625" style="3" customWidth="1"/>
    <col min="2" max="2" width="45.421875" style="3" customWidth="1"/>
    <col min="3" max="3" width="37.7109375" style="39" customWidth="1"/>
    <col min="4" max="4" width="2.28125" style="3" customWidth="1"/>
    <col min="5" max="6" width="18.8515625" style="3" customWidth="1"/>
    <col min="7" max="7" width="37.7109375" style="3" customWidth="1"/>
    <col min="8" max="8" width="28.421875" style="4" customWidth="1"/>
    <col min="9" max="13" width="8.8515625" style="1" customWidth="1"/>
    <col min="14" max="16384" width="8.8515625" style="3" customWidth="1"/>
  </cols>
  <sheetData>
    <row r="1" spans="1:13" ht="15" hidden="1">
      <c r="A1" s="1"/>
      <c r="B1" s="1"/>
      <c r="C1" s="2"/>
      <c r="I1" s="3"/>
      <c r="J1" s="3"/>
      <c r="K1" s="3"/>
      <c r="L1" s="3"/>
      <c r="M1" s="3"/>
    </row>
    <row r="2" spans="1:13" ht="15" hidden="1">
      <c r="A2" s="1"/>
      <c r="B2" s="1"/>
      <c r="C2" s="2"/>
      <c r="E2" s="120"/>
      <c r="F2" s="120"/>
      <c r="G2" s="120"/>
      <c r="H2" s="120"/>
      <c r="I2" s="3"/>
      <c r="J2" s="3"/>
      <c r="K2" s="3"/>
      <c r="L2" s="3"/>
      <c r="M2" s="3"/>
    </row>
    <row r="3" spans="1:13" ht="24" customHeight="1">
      <c r="A3" s="1"/>
      <c r="B3" s="1"/>
      <c r="C3" s="2"/>
      <c r="I3" s="3"/>
      <c r="J3" s="3"/>
      <c r="K3" s="3"/>
      <c r="L3" s="3"/>
      <c r="M3" s="3"/>
    </row>
    <row r="4" spans="1:13" ht="36">
      <c r="A4" s="1"/>
      <c r="B4" s="5" t="s">
        <v>108</v>
      </c>
      <c r="C4" s="2"/>
      <c r="F4" s="120"/>
      <c r="G4" s="120"/>
      <c r="H4" s="120"/>
      <c r="I4" s="3"/>
      <c r="J4" s="3"/>
      <c r="K4" s="3"/>
      <c r="L4" s="3"/>
      <c r="M4" s="3"/>
    </row>
    <row r="5" spans="1:13" ht="13.5" customHeight="1">
      <c r="A5" s="1"/>
      <c r="B5" s="1"/>
      <c r="C5" s="2"/>
      <c r="I5" s="3"/>
      <c r="J5" s="3"/>
      <c r="K5" s="3"/>
      <c r="L5" s="3"/>
      <c r="M5" s="3"/>
    </row>
    <row r="6" spans="1:13" ht="22.5" customHeight="1">
      <c r="A6" s="1"/>
      <c r="B6" s="6"/>
      <c r="C6" s="7"/>
      <c r="D6" s="6"/>
      <c r="F6" s="8" t="s">
        <v>109</v>
      </c>
      <c r="G6" s="8"/>
      <c r="H6" s="9">
        <f>SUM(H$9:H$41)</f>
        <v>0</v>
      </c>
      <c r="I6" s="3"/>
      <c r="J6" s="3"/>
      <c r="K6" s="3"/>
      <c r="L6" s="3"/>
      <c r="M6" s="3"/>
    </row>
    <row r="7" spans="1:13" ht="15.75" thickBot="1">
      <c r="A7" s="1"/>
      <c r="B7" s="1"/>
      <c r="C7" s="2"/>
      <c r="I7" s="3"/>
      <c r="J7" s="3"/>
      <c r="K7" s="3"/>
      <c r="L7" s="3"/>
      <c r="M7" s="3"/>
    </row>
    <row r="8" spans="1:8" s="12" customFormat="1" ht="24" thickBot="1">
      <c r="A8" s="10"/>
      <c r="B8" s="10"/>
      <c r="C8" s="11"/>
      <c r="E8" s="13" t="s">
        <v>50</v>
      </c>
      <c r="F8" s="13" t="s">
        <v>14</v>
      </c>
      <c r="G8" s="13" t="s">
        <v>283</v>
      </c>
      <c r="H8" s="14" t="s">
        <v>15</v>
      </c>
    </row>
    <row r="9" spans="2:13" s="17" customFormat="1" ht="18.75">
      <c r="B9" s="33" t="s">
        <v>110</v>
      </c>
      <c r="C9" s="30" t="s">
        <v>111</v>
      </c>
      <c r="E9" s="98">
        <v>0</v>
      </c>
      <c r="F9" s="98" t="s">
        <v>9</v>
      </c>
      <c r="G9" s="104"/>
      <c r="H9" s="18">
        <f aca="true" t="shared" si="0" ref="H9:H15">E9*LOOKUP(F9,PeriodTuples)</f>
        <v>0</v>
      </c>
      <c r="I9" s="19"/>
      <c r="J9" s="19"/>
      <c r="K9" s="19"/>
      <c r="L9" s="19"/>
      <c r="M9" s="19"/>
    </row>
    <row r="10" spans="2:13" s="17" customFormat="1" ht="37.5">
      <c r="B10" s="33"/>
      <c r="C10" s="30" t="s">
        <v>112</v>
      </c>
      <c r="E10" s="98">
        <v>0</v>
      </c>
      <c r="F10" s="98" t="s">
        <v>9</v>
      </c>
      <c r="G10" s="104"/>
      <c r="H10" s="18">
        <f t="shared" si="0"/>
        <v>0</v>
      </c>
      <c r="I10" s="19"/>
      <c r="J10" s="19"/>
      <c r="K10" s="19"/>
      <c r="L10" s="19"/>
      <c r="M10" s="19"/>
    </row>
    <row r="11" spans="2:13" s="17" customFormat="1" ht="18.75">
      <c r="B11" s="33"/>
      <c r="C11" s="30" t="s">
        <v>113</v>
      </c>
      <c r="E11" s="98">
        <v>0</v>
      </c>
      <c r="F11" s="98" t="s">
        <v>9</v>
      </c>
      <c r="G11" s="104"/>
      <c r="H11" s="18">
        <f t="shared" si="0"/>
        <v>0</v>
      </c>
      <c r="I11" s="19"/>
      <c r="J11" s="19"/>
      <c r="K11" s="19"/>
      <c r="L11" s="19"/>
      <c r="M11" s="19"/>
    </row>
    <row r="12" spans="2:13" s="17" customFormat="1" ht="18.75">
      <c r="B12" s="33"/>
      <c r="C12" s="30" t="s">
        <v>114</v>
      </c>
      <c r="E12" s="98">
        <v>0</v>
      </c>
      <c r="F12" s="98" t="s">
        <v>9</v>
      </c>
      <c r="G12" s="104"/>
      <c r="H12" s="18">
        <f t="shared" si="0"/>
        <v>0</v>
      </c>
      <c r="I12" s="19"/>
      <c r="J12" s="19"/>
      <c r="K12" s="19"/>
      <c r="L12" s="19"/>
      <c r="M12" s="19"/>
    </row>
    <row r="13" spans="2:13" s="17" customFormat="1" ht="18.75">
      <c r="B13" s="33"/>
      <c r="C13" s="30" t="s">
        <v>115</v>
      </c>
      <c r="E13" s="98">
        <v>0</v>
      </c>
      <c r="F13" s="98" t="s">
        <v>9</v>
      </c>
      <c r="G13" s="104"/>
      <c r="H13" s="18">
        <f t="shared" si="0"/>
        <v>0</v>
      </c>
      <c r="I13" s="19"/>
      <c r="J13" s="19"/>
      <c r="K13" s="19"/>
      <c r="L13" s="19"/>
      <c r="M13" s="19"/>
    </row>
    <row r="14" spans="2:13" s="17" customFormat="1" ht="18.75">
      <c r="B14" s="33"/>
      <c r="C14" s="30" t="s">
        <v>116</v>
      </c>
      <c r="E14" s="98">
        <v>0</v>
      </c>
      <c r="F14" s="98" t="s">
        <v>9</v>
      </c>
      <c r="G14" s="104"/>
      <c r="H14" s="18">
        <f t="shared" si="0"/>
        <v>0</v>
      </c>
      <c r="I14" s="19"/>
      <c r="J14" s="19"/>
      <c r="K14" s="19"/>
      <c r="L14" s="19"/>
      <c r="M14" s="19"/>
    </row>
    <row r="15" spans="2:13" s="17" customFormat="1" ht="18.75">
      <c r="B15" s="33"/>
      <c r="C15" s="30" t="s">
        <v>117</v>
      </c>
      <c r="E15" s="98">
        <v>0</v>
      </c>
      <c r="F15" s="98" t="s">
        <v>9</v>
      </c>
      <c r="G15" s="104"/>
      <c r="H15" s="18">
        <f t="shared" si="0"/>
        <v>0</v>
      </c>
      <c r="I15" s="19"/>
      <c r="J15" s="19"/>
      <c r="K15" s="19"/>
      <c r="L15" s="19"/>
      <c r="M15" s="19"/>
    </row>
    <row r="16" spans="2:8" s="19" customFormat="1" ht="18.75">
      <c r="B16" s="15"/>
      <c r="C16" s="16"/>
      <c r="E16" s="102"/>
      <c r="F16" s="102"/>
      <c r="G16" s="102"/>
      <c r="H16" s="34"/>
    </row>
    <row r="17" spans="2:13" s="17" customFormat="1" ht="18.75">
      <c r="B17" s="33" t="s">
        <v>118</v>
      </c>
      <c r="C17" s="30" t="s">
        <v>119</v>
      </c>
      <c r="E17" s="98">
        <v>0</v>
      </c>
      <c r="F17" s="98" t="s">
        <v>9</v>
      </c>
      <c r="G17" s="104"/>
      <c r="H17" s="18">
        <f>E17*LOOKUP(F17,PeriodTuples)</f>
        <v>0</v>
      </c>
      <c r="I17" s="19"/>
      <c r="J17" s="19"/>
      <c r="K17" s="19"/>
      <c r="L17" s="19"/>
      <c r="M17" s="19"/>
    </row>
    <row r="18" spans="2:13" s="17" customFormat="1" ht="18.75">
      <c r="B18" s="33"/>
      <c r="C18" s="30" t="s">
        <v>120</v>
      </c>
      <c r="E18" s="98">
        <v>0</v>
      </c>
      <c r="F18" s="98" t="s">
        <v>9</v>
      </c>
      <c r="G18" s="104"/>
      <c r="H18" s="18">
        <f>E18*LOOKUP(F18,PeriodTuples)</f>
        <v>0</v>
      </c>
      <c r="I18" s="19"/>
      <c r="J18" s="19"/>
      <c r="K18" s="19"/>
      <c r="L18" s="19"/>
      <c r="M18" s="19"/>
    </row>
    <row r="19" spans="2:13" s="17" customFormat="1" ht="18.75">
      <c r="B19" s="33"/>
      <c r="C19" s="30" t="s">
        <v>121</v>
      </c>
      <c r="E19" s="98">
        <v>0</v>
      </c>
      <c r="F19" s="98" t="s">
        <v>9</v>
      </c>
      <c r="G19" s="104"/>
      <c r="H19" s="18">
        <f>E19*LOOKUP(F19,PeriodTuples)</f>
        <v>0</v>
      </c>
      <c r="I19" s="19"/>
      <c r="J19" s="19"/>
      <c r="K19" s="19"/>
      <c r="L19" s="19"/>
      <c r="M19" s="19"/>
    </row>
    <row r="20" spans="2:8" s="19" customFormat="1" ht="18.75">
      <c r="B20" s="15"/>
      <c r="C20" s="16"/>
      <c r="E20" s="102"/>
      <c r="F20" s="102"/>
      <c r="G20" s="102"/>
      <c r="H20" s="34"/>
    </row>
    <row r="21" spans="2:13" s="17" customFormat="1" ht="18.75">
      <c r="B21" s="33" t="s">
        <v>122</v>
      </c>
      <c r="C21" s="30" t="s">
        <v>123</v>
      </c>
      <c r="E21" s="98">
        <v>0</v>
      </c>
      <c r="F21" s="98" t="s">
        <v>9</v>
      </c>
      <c r="G21" s="104"/>
      <c r="H21" s="18">
        <f>E21*LOOKUP(F21,PeriodTuples)</f>
        <v>0</v>
      </c>
      <c r="I21" s="19"/>
      <c r="J21" s="19"/>
      <c r="K21" s="19"/>
      <c r="L21" s="19"/>
      <c r="M21" s="19"/>
    </row>
    <row r="22" spans="2:13" s="17" customFormat="1" ht="18.75">
      <c r="B22" s="33"/>
      <c r="C22" s="30" t="s">
        <v>124</v>
      </c>
      <c r="E22" s="98">
        <v>0</v>
      </c>
      <c r="F22" s="98" t="s">
        <v>9</v>
      </c>
      <c r="G22" s="104"/>
      <c r="H22" s="18">
        <f>E22*LOOKUP(F22,PeriodTuples)</f>
        <v>0</v>
      </c>
      <c r="I22" s="19"/>
      <c r="J22" s="19"/>
      <c r="K22" s="19"/>
      <c r="L22" s="19"/>
      <c r="M22" s="19"/>
    </row>
    <row r="23" spans="2:13" s="17" customFormat="1" ht="18.75">
      <c r="B23" s="33"/>
      <c r="C23" s="30" t="s">
        <v>125</v>
      </c>
      <c r="E23" s="98">
        <v>0</v>
      </c>
      <c r="F23" s="98" t="s">
        <v>9</v>
      </c>
      <c r="G23" s="104"/>
      <c r="H23" s="18">
        <f>E23*LOOKUP(F23,PeriodTuples)</f>
        <v>0</v>
      </c>
      <c r="I23" s="19"/>
      <c r="J23" s="19"/>
      <c r="K23" s="19"/>
      <c r="L23" s="19"/>
      <c r="M23" s="19"/>
    </row>
    <row r="24" spans="2:13" s="17" customFormat="1" ht="37.5">
      <c r="B24" s="33"/>
      <c r="C24" s="30" t="s">
        <v>126</v>
      </c>
      <c r="E24" s="98">
        <v>0</v>
      </c>
      <c r="F24" s="98" t="s">
        <v>9</v>
      </c>
      <c r="G24" s="104"/>
      <c r="H24" s="18">
        <f>E24*LOOKUP(F24,PeriodTuples)</f>
        <v>0</v>
      </c>
      <c r="I24" s="19"/>
      <c r="J24" s="19"/>
      <c r="K24" s="19"/>
      <c r="L24" s="19"/>
      <c r="M24" s="19"/>
    </row>
    <row r="25" spans="2:8" s="19" customFormat="1" ht="18.75">
      <c r="B25" s="15"/>
      <c r="C25" s="16"/>
      <c r="E25" s="102"/>
      <c r="F25" s="102"/>
      <c r="G25" s="102"/>
      <c r="H25" s="34"/>
    </row>
    <row r="26" spans="2:13" s="17" customFormat="1" ht="18.75">
      <c r="B26" s="33" t="s">
        <v>127</v>
      </c>
      <c r="C26" s="30" t="s">
        <v>128</v>
      </c>
      <c r="E26" s="98">
        <v>0</v>
      </c>
      <c r="F26" s="98" t="s">
        <v>9</v>
      </c>
      <c r="G26" s="104"/>
      <c r="H26" s="18">
        <f>E26*LOOKUP(F26,PeriodTuples)</f>
        <v>0</v>
      </c>
      <c r="I26" s="19"/>
      <c r="J26" s="19"/>
      <c r="K26" s="19"/>
      <c r="L26" s="19"/>
      <c r="M26" s="19"/>
    </row>
    <row r="27" spans="2:13" s="17" customFormat="1" ht="18.75">
      <c r="B27" s="33"/>
      <c r="C27" s="30" t="s">
        <v>129</v>
      </c>
      <c r="E27" s="98">
        <v>0</v>
      </c>
      <c r="F27" s="98" t="s">
        <v>11</v>
      </c>
      <c r="G27" s="104"/>
      <c r="H27" s="18">
        <f>E27*LOOKUP(F27,PeriodTuples)</f>
        <v>0</v>
      </c>
      <c r="I27" s="19"/>
      <c r="J27" s="19"/>
      <c r="K27" s="19"/>
      <c r="L27" s="19"/>
      <c r="M27" s="19"/>
    </row>
    <row r="28" spans="2:13" s="17" customFormat="1" ht="18.75">
      <c r="B28" s="33"/>
      <c r="C28" s="30" t="s">
        <v>130</v>
      </c>
      <c r="E28" s="98">
        <v>0</v>
      </c>
      <c r="F28" s="98" t="s">
        <v>11</v>
      </c>
      <c r="G28" s="104"/>
      <c r="H28" s="18">
        <f>E28*LOOKUP(F28,PeriodTuples)</f>
        <v>0</v>
      </c>
      <c r="I28" s="19"/>
      <c r="J28" s="19"/>
      <c r="K28" s="19"/>
      <c r="L28" s="19"/>
      <c r="M28" s="19"/>
    </row>
    <row r="29" spans="2:13" s="17" customFormat="1" ht="37.5">
      <c r="B29" s="33"/>
      <c r="C29" s="30" t="s">
        <v>131</v>
      </c>
      <c r="E29" s="98">
        <v>0</v>
      </c>
      <c r="F29" s="98" t="s">
        <v>11</v>
      </c>
      <c r="G29" s="104"/>
      <c r="H29" s="18">
        <f>E29*LOOKUP(F29,PeriodTuples)</f>
        <v>0</v>
      </c>
      <c r="I29" s="19"/>
      <c r="J29" s="19"/>
      <c r="K29" s="19"/>
      <c r="L29" s="19"/>
      <c r="M29" s="19"/>
    </row>
    <row r="30" spans="2:13" s="17" customFormat="1" ht="18.75">
      <c r="B30" s="33"/>
      <c r="C30" s="30" t="s">
        <v>132</v>
      </c>
      <c r="E30" s="98">
        <v>0</v>
      </c>
      <c r="F30" s="98" t="s">
        <v>9</v>
      </c>
      <c r="G30" s="104"/>
      <c r="H30" s="18">
        <f>E30*LOOKUP(F30,PeriodTuples)</f>
        <v>0</v>
      </c>
      <c r="I30" s="19"/>
      <c r="J30" s="19"/>
      <c r="K30" s="19"/>
      <c r="L30" s="19"/>
      <c r="M30" s="19"/>
    </row>
    <row r="31" spans="2:8" s="19" customFormat="1" ht="18.75">
      <c r="B31" s="15"/>
      <c r="C31" s="16"/>
      <c r="E31" s="102"/>
      <c r="F31" s="102"/>
      <c r="G31" s="102"/>
      <c r="H31" s="20"/>
    </row>
    <row r="32" spans="2:13" s="17" customFormat="1" ht="18.75">
      <c r="B32" s="33" t="s">
        <v>133</v>
      </c>
      <c r="C32" s="30" t="s">
        <v>134</v>
      </c>
      <c r="E32" s="98">
        <v>0</v>
      </c>
      <c r="F32" s="98" t="s">
        <v>9</v>
      </c>
      <c r="G32" s="104"/>
      <c r="H32" s="18">
        <f>E32*LOOKUP(F32,PeriodTuples)</f>
        <v>0</v>
      </c>
      <c r="I32" s="19"/>
      <c r="J32" s="19"/>
      <c r="K32" s="19"/>
      <c r="L32" s="19"/>
      <c r="M32" s="19"/>
    </row>
    <row r="33" spans="2:13" s="17" customFormat="1" ht="18.75">
      <c r="B33" s="33"/>
      <c r="C33" s="30" t="s">
        <v>135</v>
      </c>
      <c r="E33" s="98">
        <v>0</v>
      </c>
      <c r="F33" s="98" t="s">
        <v>9</v>
      </c>
      <c r="G33" s="104"/>
      <c r="H33" s="18">
        <f>E33*LOOKUP(F33,PeriodTuples)</f>
        <v>0</v>
      </c>
      <c r="I33" s="19"/>
      <c r="J33" s="19"/>
      <c r="K33" s="19"/>
      <c r="L33" s="19"/>
      <c r="M33" s="19"/>
    </row>
    <row r="34" spans="2:8" s="19" customFormat="1" ht="18.75">
      <c r="B34" s="15"/>
      <c r="C34" s="16"/>
      <c r="E34" s="102"/>
      <c r="F34" s="102"/>
      <c r="G34" s="102"/>
      <c r="H34" s="40"/>
    </row>
    <row r="35" spans="2:13" s="17" customFormat="1" ht="18.75">
      <c r="B35" s="33" t="s">
        <v>136</v>
      </c>
      <c r="C35" s="30" t="s">
        <v>137</v>
      </c>
      <c r="E35" s="98">
        <v>0</v>
      </c>
      <c r="F35" s="98" t="s">
        <v>9</v>
      </c>
      <c r="G35" s="104"/>
      <c r="H35" s="18">
        <f>E35*LOOKUP(F35,PeriodTuples)</f>
        <v>0</v>
      </c>
      <c r="I35" s="19"/>
      <c r="J35" s="19"/>
      <c r="K35" s="19"/>
      <c r="L35" s="19"/>
      <c r="M35" s="19"/>
    </row>
    <row r="36" spans="1:8" s="17" customFormat="1" ht="18.75">
      <c r="A36" s="19"/>
      <c r="B36" s="19"/>
      <c r="C36" s="16"/>
      <c r="E36" s="102"/>
      <c r="F36" s="102"/>
      <c r="G36" s="102"/>
      <c r="H36" s="20"/>
    </row>
    <row r="37" spans="1:8" s="17" customFormat="1" ht="18.75">
      <c r="A37" s="19"/>
      <c r="B37" s="21" t="s">
        <v>46</v>
      </c>
      <c r="C37" s="101"/>
      <c r="E37" s="98">
        <v>0</v>
      </c>
      <c r="F37" s="98" t="s">
        <v>9</v>
      </c>
      <c r="G37" s="104"/>
      <c r="H37" s="18">
        <f>E37*LOOKUP(F37,PeriodTuples)</f>
        <v>0</v>
      </c>
    </row>
    <row r="38" spans="1:8" s="17" customFormat="1" ht="18.75">
      <c r="A38" s="19"/>
      <c r="B38" s="19"/>
      <c r="C38" s="101"/>
      <c r="E38" s="98">
        <v>0</v>
      </c>
      <c r="F38" s="98" t="s">
        <v>9</v>
      </c>
      <c r="G38" s="104"/>
      <c r="H38" s="18">
        <f>E38*LOOKUP(F38,PeriodTuples)</f>
        <v>0</v>
      </c>
    </row>
    <row r="39" spans="1:8" s="17" customFormat="1" ht="18.75">
      <c r="A39" s="19"/>
      <c r="B39" s="19"/>
      <c r="C39" s="101"/>
      <c r="E39" s="98">
        <v>0</v>
      </c>
      <c r="F39" s="98" t="s">
        <v>9</v>
      </c>
      <c r="G39" s="104"/>
      <c r="H39" s="18">
        <f>E39*LOOKUP(F39,PeriodTuples)</f>
        <v>0</v>
      </c>
    </row>
    <row r="40" spans="1:8" s="17" customFormat="1" ht="18.75">
      <c r="A40" s="19"/>
      <c r="B40" s="19"/>
      <c r="C40" s="101"/>
      <c r="E40" s="98">
        <v>0</v>
      </c>
      <c r="F40" s="98" t="s">
        <v>9</v>
      </c>
      <c r="G40" s="104"/>
      <c r="H40" s="18">
        <f>E40*LOOKUP(F40,PeriodTuples)</f>
        <v>0</v>
      </c>
    </row>
    <row r="41" spans="1:8" s="17" customFormat="1" ht="18.75">
      <c r="A41" s="19"/>
      <c r="B41" s="19"/>
      <c r="C41" s="101"/>
      <c r="E41" s="98">
        <v>0</v>
      </c>
      <c r="F41" s="98" t="s">
        <v>9</v>
      </c>
      <c r="G41" s="104"/>
      <c r="H41" s="18">
        <f>E41*LOOKUP(F41,PeriodTuples)</f>
        <v>0</v>
      </c>
    </row>
    <row r="42" ht="15">
      <c r="H42" s="26"/>
    </row>
    <row r="43" spans="3:13" s="41" customFormat="1" ht="23.25">
      <c r="C43" s="42"/>
      <c r="E43" s="122" t="s">
        <v>138</v>
      </c>
      <c r="F43" s="122"/>
      <c r="G43" s="25"/>
      <c r="H43" s="9">
        <f>SUM(H$9:H$41)</f>
        <v>0</v>
      </c>
      <c r="I43" s="43"/>
      <c r="J43" s="43"/>
      <c r="K43" s="43"/>
      <c r="L43" s="43"/>
      <c r="M43" s="43"/>
    </row>
    <row r="44" ht="23.25">
      <c r="H44" s="9"/>
    </row>
    <row r="45" spans="6:8" ht="23.25">
      <c r="F45" s="37" t="s">
        <v>81</v>
      </c>
      <c r="G45" s="37"/>
      <c r="H45" s="9">
        <f>SUM(Results!D20:D25)</f>
        <v>0</v>
      </c>
    </row>
    <row r="46" ht="15"/>
    <row r="50" ht="15"/>
    <row r="51" ht="15"/>
    <row r="52" ht="18.75">
      <c r="H52" s="38"/>
    </row>
  </sheetData>
  <sheetProtection password="C528" sheet="1" selectLockedCells="1"/>
  <mergeCells count="6">
    <mergeCell ref="E2:H2"/>
    <mergeCell ref="F4:H4"/>
    <mergeCell ref="E43:F43"/>
  </mergeCells>
  <conditionalFormatting sqref="H34 H10:H16 H20 H25 H31">
    <cfRule type="expression" priority="1" dxfId="183" stopIfTrue="1">
      <formula>NOT(ISERROR(SEARCH("ERROR",H10)))</formula>
    </cfRule>
  </conditionalFormatting>
  <conditionalFormatting sqref="H11">
    <cfRule type="expression" priority="2" dxfId="183" stopIfTrue="1">
      <formula>NOT(ISERROR(SEARCH("ERROR",H11)))</formula>
    </cfRule>
  </conditionalFormatting>
  <conditionalFormatting sqref="H11">
    <cfRule type="expression" priority="3" dxfId="183" stopIfTrue="1">
      <formula>NOT(ISERROR(SEARCH("ERROR",H11)))</formula>
    </cfRule>
  </conditionalFormatting>
  <conditionalFormatting sqref="H11">
    <cfRule type="expression" priority="4" dxfId="183" stopIfTrue="1">
      <formula>NOT(ISERROR(SEARCH("ERROR",H11)))</formula>
    </cfRule>
  </conditionalFormatting>
  <conditionalFormatting sqref="H11">
    <cfRule type="expression" priority="5" dxfId="183" stopIfTrue="1">
      <formula>NOT(ISERROR(SEARCH("ERROR",H11)))</formula>
    </cfRule>
  </conditionalFormatting>
  <conditionalFormatting sqref="H11">
    <cfRule type="expression" priority="6" dxfId="183" stopIfTrue="1">
      <formula>NOT(ISERROR(SEARCH("ERROR",H11)))</formula>
    </cfRule>
  </conditionalFormatting>
  <conditionalFormatting sqref="H11">
    <cfRule type="expression" priority="7" dxfId="183" stopIfTrue="1">
      <formula>NOT(ISERROR(SEARCH("ERROR",H11)))</formula>
    </cfRule>
  </conditionalFormatting>
  <conditionalFormatting sqref="H11">
    <cfRule type="expression" priority="8" dxfId="183" stopIfTrue="1">
      <formula>NOT(ISERROR(SEARCH("ERROR",H11)))</formula>
    </cfRule>
  </conditionalFormatting>
  <conditionalFormatting sqref="H11">
    <cfRule type="expression" priority="9" dxfId="183" stopIfTrue="1">
      <formula>NOT(ISERROR(SEARCH("ERROR",H11)))</formula>
    </cfRule>
  </conditionalFormatting>
  <conditionalFormatting sqref="H11">
    <cfRule type="expression" priority="10" dxfId="183" stopIfTrue="1">
      <formula>NOT(ISERROR(SEARCH("ERROR",H11)))</formula>
    </cfRule>
  </conditionalFormatting>
  <conditionalFormatting sqref="H11">
    <cfRule type="expression" priority="11" dxfId="183" stopIfTrue="1">
      <formula>NOT(ISERROR(SEARCH("ERROR",H11)))</formula>
    </cfRule>
  </conditionalFormatting>
  <conditionalFormatting sqref="H11">
    <cfRule type="expression" priority="12" dxfId="183" stopIfTrue="1">
      <formula>NOT(ISERROR(SEARCH("ERROR",H11)))</formula>
    </cfRule>
  </conditionalFormatting>
  <conditionalFormatting sqref="H11">
    <cfRule type="expression" priority="13" dxfId="183" stopIfTrue="1">
      <formula>NOT(ISERROR(SEARCH("ERROR",H11)))</formula>
    </cfRule>
  </conditionalFormatting>
  <conditionalFormatting sqref="H11">
    <cfRule type="expression" priority="14" dxfId="183" stopIfTrue="1">
      <formula>NOT(ISERROR(SEARCH("ERROR",H11)))</formula>
    </cfRule>
  </conditionalFormatting>
  <conditionalFormatting sqref="H11">
    <cfRule type="expression" priority="15" dxfId="183" stopIfTrue="1">
      <formula>NOT(ISERROR(SEARCH("ERROR",H11)))</formula>
    </cfRule>
  </conditionalFormatting>
  <conditionalFormatting sqref="H11">
    <cfRule type="expression" priority="16" dxfId="183" stopIfTrue="1">
      <formula>NOT(ISERROR(SEARCH("ERROR",H11)))</formula>
    </cfRule>
  </conditionalFormatting>
  <conditionalFormatting sqref="H11">
    <cfRule type="expression" priority="17" dxfId="183" stopIfTrue="1">
      <formula>NOT(ISERROR(SEARCH("ERROR",H11)))</formula>
    </cfRule>
  </conditionalFormatting>
  <conditionalFormatting sqref="H11">
    <cfRule type="expression" priority="18" dxfId="183" stopIfTrue="1">
      <formula>NOT(ISERROR(SEARCH("ERROR",H11)))</formula>
    </cfRule>
  </conditionalFormatting>
  <conditionalFormatting sqref="H11">
    <cfRule type="expression" priority="19" dxfId="183" stopIfTrue="1">
      <formula>NOT(ISERROR(SEARCH("ERROR",H11)))</formula>
    </cfRule>
  </conditionalFormatting>
  <conditionalFormatting sqref="H11">
    <cfRule type="expression" priority="20" dxfId="183" stopIfTrue="1">
      <formula>NOT(ISERROR(SEARCH("ERROR",H11)))</formula>
    </cfRule>
  </conditionalFormatting>
  <conditionalFormatting sqref="H11">
    <cfRule type="expression" priority="21" dxfId="183" stopIfTrue="1">
      <formula>NOT(ISERROR(SEARCH("ERROR",H11)))</formula>
    </cfRule>
  </conditionalFormatting>
  <conditionalFormatting sqref="H11">
    <cfRule type="expression" priority="22" dxfId="183" stopIfTrue="1">
      <formula>NOT(ISERROR(SEARCH("ERROR",H11)))</formula>
    </cfRule>
  </conditionalFormatting>
  <conditionalFormatting sqref="H11">
    <cfRule type="expression" priority="23" dxfId="183" stopIfTrue="1">
      <formula>NOT(ISERROR(SEARCH("ERROR",H11)))</formula>
    </cfRule>
  </conditionalFormatting>
  <conditionalFormatting sqref="H11">
    <cfRule type="expression" priority="24" dxfId="183" stopIfTrue="1">
      <formula>NOT(ISERROR(SEARCH("ERROR",H11)))</formula>
    </cfRule>
  </conditionalFormatting>
  <conditionalFormatting sqref="H11">
    <cfRule type="expression" priority="25" dxfId="183" stopIfTrue="1">
      <formula>NOT(ISERROR(SEARCH("ERROR",H11)))</formula>
    </cfRule>
  </conditionalFormatting>
  <conditionalFormatting sqref="H11">
    <cfRule type="expression" priority="26" dxfId="183" stopIfTrue="1">
      <formula>NOT(ISERROR(SEARCH("ERROR",H11)))</formula>
    </cfRule>
  </conditionalFormatting>
  <conditionalFormatting sqref="H11">
    <cfRule type="expression" priority="27" dxfId="183" stopIfTrue="1">
      <formula>NOT(ISERROR(SEARCH("ERROR",H11)))</formula>
    </cfRule>
  </conditionalFormatting>
  <conditionalFormatting sqref="H11">
    <cfRule type="expression" priority="28" dxfId="183" stopIfTrue="1">
      <formula>NOT(ISERROR(SEARCH("ERROR",H11)))</formula>
    </cfRule>
  </conditionalFormatting>
  <dataValidations count="2">
    <dataValidation type="list" allowBlank="1" showErrorMessage="1" sqref="F32:F33 F37:F41 F35 F26:F30 F9:F15 F21:F24 F17:F19">
      <formula1>Periods</formula1>
      <formula2>0</formula2>
    </dataValidation>
    <dataValidation type="list" allowBlank="1" showErrorMessage="1" sqref="G17:G19 G21:G24 G35 G26:G30 G37:G41 G32:G33 G9:G15">
      <formula1>BudgetCategories</formula1>
    </dataValidation>
  </dataValidations>
  <printOptions/>
  <pageMargins left="0.7479166666666667" right="0.7479166666666667" top="0.9840277777777777" bottom="0.9840277777777777" header="0.5118055555555555" footer="0.5118055555555555"/>
  <pageSetup horizontalDpi="300" verticalDpi="300" orientation="portrait" paperSize="9"/>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M49"/>
  <sheetViews>
    <sheetView showGridLines="0" zoomScalePageLayoutView="0" workbookViewId="0" topLeftCell="A3">
      <selection activeCell="E9" sqref="E9"/>
    </sheetView>
  </sheetViews>
  <sheetFormatPr defaultColWidth="8.8515625" defaultRowHeight="15"/>
  <cols>
    <col min="1" max="1" width="8.8515625" style="3" customWidth="1"/>
    <col min="2" max="2" width="45.421875" style="3" customWidth="1"/>
    <col min="3" max="3" width="37.7109375" style="39" customWidth="1"/>
    <col min="4" max="4" width="2.28125" style="3" customWidth="1"/>
    <col min="5" max="6" width="18.8515625" style="3" customWidth="1"/>
    <col min="7" max="7" width="37.7109375" style="3" customWidth="1"/>
    <col min="8" max="8" width="28.421875" style="4" customWidth="1"/>
    <col min="9" max="13" width="8.8515625" style="1" customWidth="1"/>
    <col min="14" max="16384" width="8.8515625" style="3" customWidth="1"/>
  </cols>
  <sheetData>
    <row r="1" spans="1:13" ht="15" hidden="1">
      <c r="A1" s="1"/>
      <c r="B1" s="1"/>
      <c r="C1" s="2"/>
      <c r="I1" s="3"/>
      <c r="J1" s="3"/>
      <c r="K1" s="3"/>
      <c r="L1" s="3"/>
      <c r="M1" s="3"/>
    </row>
    <row r="2" spans="1:13" ht="15" hidden="1">
      <c r="A2" s="1"/>
      <c r="B2" s="1"/>
      <c r="C2" s="2"/>
      <c r="E2" s="120"/>
      <c r="F2" s="120"/>
      <c r="G2" s="120"/>
      <c r="H2" s="120"/>
      <c r="I2" s="3"/>
      <c r="J2" s="3"/>
      <c r="K2" s="3"/>
      <c r="L2" s="3"/>
      <c r="M2" s="3"/>
    </row>
    <row r="3" spans="1:13" ht="24" customHeight="1">
      <c r="A3" s="1"/>
      <c r="B3" s="1"/>
      <c r="C3" s="2"/>
      <c r="I3" s="3"/>
      <c r="J3" s="3"/>
      <c r="K3" s="3"/>
      <c r="L3" s="3"/>
      <c r="M3" s="3"/>
    </row>
    <row r="4" spans="1:13" ht="36">
      <c r="A4" s="1"/>
      <c r="B4" s="5" t="s">
        <v>139</v>
      </c>
      <c r="C4" s="2"/>
      <c r="F4" s="120"/>
      <c r="G4" s="120"/>
      <c r="H4" s="120"/>
      <c r="I4" s="3"/>
      <c r="J4" s="3"/>
      <c r="K4" s="3"/>
      <c r="L4" s="3"/>
      <c r="M4" s="3"/>
    </row>
    <row r="5" spans="1:13" ht="13.5" customHeight="1">
      <c r="A5" s="1"/>
      <c r="B5" s="1"/>
      <c r="C5" s="2"/>
      <c r="I5" s="3"/>
      <c r="J5" s="3"/>
      <c r="K5" s="3"/>
      <c r="L5" s="3"/>
      <c r="M5" s="3"/>
    </row>
    <row r="6" spans="1:13" ht="22.5" customHeight="1">
      <c r="A6" s="1"/>
      <c r="B6" s="6"/>
      <c r="C6" s="7"/>
      <c r="D6" s="6"/>
      <c r="F6" s="8" t="s">
        <v>140</v>
      </c>
      <c r="G6" s="8"/>
      <c r="H6" s="9">
        <f>SUM(H$9:H$38)</f>
        <v>0</v>
      </c>
      <c r="I6" s="3"/>
      <c r="J6" s="3"/>
      <c r="K6" s="3"/>
      <c r="L6" s="3"/>
      <c r="M6" s="3"/>
    </row>
    <row r="7" spans="1:13" ht="15.75" thickBot="1">
      <c r="A7" s="1"/>
      <c r="B7" s="1"/>
      <c r="C7" s="2"/>
      <c r="I7" s="3"/>
      <c r="J7" s="3"/>
      <c r="K7" s="3"/>
      <c r="L7" s="3"/>
      <c r="M7" s="3"/>
    </row>
    <row r="8" spans="1:8" s="12" customFormat="1" ht="24" thickBot="1">
      <c r="A8" s="10"/>
      <c r="B8" s="10"/>
      <c r="C8" s="11"/>
      <c r="E8" s="13" t="s">
        <v>50</v>
      </c>
      <c r="F8" s="13" t="s">
        <v>14</v>
      </c>
      <c r="G8" s="13" t="s">
        <v>283</v>
      </c>
      <c r="H8" s="14" t="s">
        <v>15</v>
      </c>
    </row>
    <row r="9" spans="2:13" s="17" customFormat="1" ht="18.75">
      <c r="B9" s="33" t="s">
        <v>141</v>
      </c>
      <c r="C9" s="17" t="s">
        <v>142</v>
      </c>
      <c r="E9" s="98">
        <v>0</v>
      </c>
      <c r="F9" s="98" t="s">
        <v>9</v>
      </c>
      <c r="G9" s="104"/>
      <c r="H9" s="18">
        <f aca="true" t="shared" si="0" ref="H9:H15">E9*LOOKUP(F9,PeriodTuples)</f>
        <v>0</v>
      </c>
      <c r="I9" s="19"/>
      <c r="J9" s="19"/>
      <c r="K9" s="19"/>
      <c r="L9" s="19"/>
      <c r="M9" s="19"/>
    </row>
    <row r="10" spans="2:13" s="17" customFormat="1" ht="18.75">
      <c r="B10" s="33"/>
      <c r="C10" s="17" t="s">
        <v>143</v>
      </c>
      <c r="E10" s="98">
        <v>0</v>
      </c>
      <c r="F10" s="98" t="s">
        <v>9</v>
      </c>
      <c r="G10" s="104"/>
      <c r="H10" s="18">
        <f t="shared" si="0"/>
        <v>0</v>
      </c>
      <c r="I10" s="19"/>
      <c r="J10" s="19"/>
      <c r="K10" s="19"/>
      <c r="L10" s="19"/>
      <c r="M10" s="19"/>
    </row>
    <row r="11" spans="2:13" s="17" customFormat="1" ht="18.75">
      <c r="B11" s="33"/>
      <c r="C11" s="17" t="s">
        <v>144</v>
      </c>
      <c r="E11" s="98">
        <v>0</v>
      </c>
      <c r="F11" s="98" t="s">
        <v>9</v>
      </c>
      <c r="G11" s="104"/>
      <c r="H11" s="18">
        <f t="shared" si="0"/>
        <v>0</v>
      </c>
      <c r="I11" s="19"/>
      <c r="J11" s="19"/>
      <c r="K11" s="19"/>
      <c r="L11" s="19"/>
      <c r="M11" s="19"/>
    </row>
    <row r="12" spans="2:13" s="17" customFormat="1" ht="18.75">
      <c r="B12" s="33"/>
      <c r="C12" s="17" t="s">
        <v>145</v>
      </c>
      <c r="E12" s="98">
        <v>0</v>
      </c>
      <c r="F12" s="98" t="s">
        <v>9</v>
      </c>
      <c r="G12" s="104"/>
      <c r="H12" s="18">
        <f t="shared" si="0"/>
        <v>0</v>
      </c>
      <c r="I12" s="19"/>
      <c r="J12" s="19"/>
      <c r="K12" s="19"/>
      <c r="L12" s="19"/>
      <c r="M12" s="19"/>
    </row>
    <row r="13" spans="2:13" s="17" customFormat="1" ht="18.75">
      <c r="B13" s="33"/>
      <c r="C13" s="17" t="s">
        <v>146</v>
      </c>
      <c r="E13" s="98">
        <v>0</v>
      </c>
      <c r="F13" s="98" t="s">
        <v>5</v>
      </c>
      <c r="G13" s="104"/>
      <c r="H13" s="18">
        <f t="shared" si="0"/>
        <v>0</v>
      </c>
      <c r="I13" s="19"/>
      <c r="J13" s="19"/>
      <c r="K13" s="19"/>
      <c r="L13" s="19"/>
      <c r="M13" s="19"/>
    </row>
    <row r="14" spans="2:13" s="17" customFormat="1" ht="18.75">
      <c r="B14" s="33"/>
      <c r="C14" s="17" t="s">
        <v>147</v>
      </c>
      <c r="E14" s="98">
        <v>0</v>
      </c>
      <c r="F14" s="98" t="s">
        <v>9</v>
      </c>
      <c r="G14" s="104"/>
      <c r="H14" s="18">
        <f t="shared" si="0"/>
        <v>0</v>
      </c>
      <c r="I14" s="19"/>
      <c r="J14" s="19"/>
      <c r="K14" s="19"/>
      <c r="L14" s="19"/>
      <c r="M14" s="19"/>
    </row>
    <row r="15" spans="2:13" s="17" customFormat="1" ht="18.75">
      <c r="B15" s="33" t="s">
        <v>282</v>
      </c>
      <c r="C15" s="17" t="s">
        <v>148</v>
      </c>
      <c r="E15" s="98">
        <v>0</v>
      </c>
      <c r="F15" s="98" t="s">
        <v>9</v>
      </c>
      <c r="G15" s="104"/>
      <c r="H15" s="18">
        <f t="shared" si="0"/>
        <v>0</v>
      </c>
      <c r="I15" s="19"/>
      <c r="J15" s="19"/>
      <c r="K15" s="19"/>
      <c r="L15" s="19"/>
      <c r="M15" s="19"/>
    </row>
    <row r="16" spans="2:8" s="19" customFormat="1" ht="18.75">
      <c r="B16" s="15"/>
      <c r="E16" s="102"/>
      <c r="F16" s="102"/>
      <c r="G16" s="106"/>
      <c r="H16" s="20"/>
    </row>
    <row r="17" spans="2:13" s="17" customFormat="1" ht="18.75">
      <c r="B17" s="33" t="s">
        <v>149</v>
      </c>
      <c r="C17" s="17" t="s">
        <v>150</v>
      </c>
      <c r="E17" s="98">
        <v>0</v>
      </c>
      <c r="F17" s="98" t="s">
        <v>11</v>
      </c>
      <c r="G17" s="104"/>
      <c r="H17" s="18">
        <f>E17*LOOKUP(F17,PeriodTuples)</f>
        <v>0</v>
      </c>
      <c r="I17" s="19"/>
      <c r="J17" s="19"/>
      <c r="K17" s="19"/>
      <c r="L17" s="19"/>
      <c r="M17" s="19"/>
    </row>
    <row r="18" spans="2:13" s="17" customFormat="1" ht="18.75">
      <c r="B18" s="33"/>
      <c r="C18" s="17" t="s">
        <v>151</v>
      </c>
      <c r="E18" s="98">
        <v>0</v>
      </c>
      <c r="F18" s="98" t="s">
        <v>11</v>
      </c>
      <c r="G18" s="104"/>
      <c r="H18" s="18">
        <f>E18*LOOKUP(F18,PeriodTuples)</f>
        <v>0</v>
      </c>
      <c r="I18" s="19"/>
      <c r="J18" s="19"/>
      <c r="K18" s="19"/>
      <c r="L18" s="19"/>
      <c r="M18" s="19"/>
    </row>
    <row r="19" spans="2:13" s="17" customFormat="1" ht="18.75">
      <c r="B19" s="33"/>
      <c r="C19" s="17" t="s">
        <v>152</v>
      </c>
      <c r="E19" s="98"/>
      <c r="F19" s="98" t="s">
        <v>11</v>
      </c>
      <c r="G19" s="104"/>
      <c r="H19" s="18">
        <f>E19*LOOKUP(F19,PeriodTuples)</f>
        <v>0</v>
      </c>
      <c r="I19" s="19"/>
      <c r="J19" s="19"/>
      <c r="K19" s="19"/>
      <c r="L19" s="19"/>
      <c r="M19" s="19"/>
    </row>
    <row r="20" spans="2:13" s="17" customFormat="1" ht="18.75">
      <c r="B20" s="33"/>
      <c r="C20" s="17" t="s">
        <v>153</v>
      </c>
      <c r="E20" s="98">
        <v>0</v>
      </c>
      <c r="F20" s="98" t="s">
        <v>11</v>
      </c>
      <c r="G20" s="104"/>
      <c r="H20" s="18">
        <f>E20*LOOKUP(F20,PeriodTuples)</f>
        <v>0</v>
      </c>
      <c r="I20" s="19"/>
      <c r="J20" s="19"/>
      <c r="K20" s="19"/>
      <c r="L20" s="19"/>
      <c r="M20" s="19"/>
    </row>
    <row r="21" spans="2:8" s="19" customFormat="1" ht="18.75">
      <c r="B21" s="15"/>
      <c r="E21" s="102"/>
      <c r="F21" s="102"/>
      <c r="G21" s="106"/>
      <c r="H21" s="20"/>
    </row>
    <row r="22" spans="2:13" s="17" customFormat="1" ht="18.75">
      <c r="B22" s="33" t="s">
        <v>154</v>
      </c>
      <c r="C22" s="17" t="s">
        <v>155</v>
      </c>
      <c r="E22" s="98">
        <v>0</v>
      </c>
      <c r="F22" s="98" t="s">
        <v>9</v>
      </c>
      <c r="G22" s="104"/>
      <c r="H22" s="18">
        <f>E22*LOOKUP(F22,PeriodTuples)</f>
        <v>0</v>
      </c>
      <c r="I22" s="19"/>
      <c r="J22" s="19"/>
      <c r="K22" s="19"/>
      <c r="L22" s="19"/>
      <c r="M22" s="19"/>
    </row>
    <row r="23" spans="2:8" s="19" customFormat="1" ht="18.75">
      <c r="B23" s="15"/>
      <c r="E23" s="102"/>
      <c r="F23" s="102"/>
      <c r="G23" s="106"/>
      <c r="H23" s="20"/>
    </row>
    <row r="24" spans="2:13" s="17" customFormat="1" ht="18.75">
      <c r="B24" s="33" t="s">
        <v>156</v>
      </c>
      <c r="C24" s="17" t="s">
        <v>157</v>
      </c>
      <c r="E24" s="98">
        <v>0</v>
      </c>
      <c r="F24" s="98" t="s">
        <v>9</v>
      </c>
      <c r="G24" s="104"/>
      <c r="H24" s="18">
        <f>E24*LOOKUP(F24,PeriodTuples)</f>
        <v>0</v>
      </c>
      <c r="I24" s="19"/>
      <c r="J24" s="19"/>
      <c r="K24" s="19"/>
      <c r="L24" s="19"/>
      <c r="M24" s="19"/>
    </row>
    <row r="25" spans="2:8" s="19" customFormat="1" ht="18.75">
      <c r="B25" s="15"/>
      <c r="E25" s="102"/>
      <c r="F25" s="102"/>
      <c r="G25" s="106"/>
      <c r="H25" s="20"/>
    </row>
    <row r="26" spans="2:13" s="17" customFormat="1" ht="18.75">
      <c r="B26" s="33" t="s">
        <v>158</v>
      </c>
      <c r="C26" s="17" t="s">
        <v>159</v>
      </c>
      <c r="E26" s="98">
        <v>0</v>
      </c>
      <c r="F26" s="98" t="s">
        <v>5</v>
      </c>
      <c r="G26" s="104"/>
      <c r="H26" s="18">
        <f>E26*LOOKUP(F26,PeriodTuples)</f>
        <v>0</v>
      </c>
      <c r="I26" s="19"/>
      <c r="J26" s="19"/>
      <c r="K26" s="19"/>
      <c r="L26" s="19"/>
      <c r="M26" s="19"/>
    </row>
    <row r="27" spans="2:13" s="17" customFormat="1" ht="18.75">
      <c r="B27" s="33"/>
      <c r="C27" s="17" t="s">
        <v>160</v>
      </c>
      <c r="E27" s="98">
        <v>0</v>
      </c>
      <c r="F27" s="98" t="s">
        <v>11</v>
      </c>
      <c r="G27" s="104"/>
      <c r="H27" s="18">
        <f>E27*LOOKUP(F27,PeriodTuples)</f>
        <v>0</v>
      </c>
      <c r="I27" s="19"/>
      <c r="J27" s="19"/>
      <c r="K27" s="19"/>
      <c r="L27" s="19"/>
      <c r="M27" s="19"/>
    </row>
    <row r="28" spans="2:13" s="17" customFormat="1" ht="18.75">
      <c r="B28" s="33"/>
      <c r="C28" s="17" t="s">
        <v>161</v>
      </c>
      <c r="E28" s="98">
        <v>0</v>
      </c>
      <c r="F28" s="98" t="s">
        <v>9</v>
      </c>
      <c r="G28" s="104"/>
      <c r="H28" s="18">
        <f>E28*LOOKUP(F28,PeriodTuples)</f>
        <v>0</v>
      </c>
      <c r="I28" s="19"/>
      <c r="J28" s="19"/>
      <c r="K28" s="19"/>
      <c r="L28" s="19"/>
      <c r="M28" s="19"/>
    </row>
    <row r="29" spans="2:8" s="19" customFormat="1" ht="18.75">
      <c r="B29" s="15"/>
      <c r="E29" s="102"/>
      <c r="F29" s="102"/>
      <c r="G29" s="106"/>
      <c r="H29" s="20"/>
    </row>
    <row r="30" spans="2:13" s="17" customFormat="1" ht="18.75">
      <c r="B30" s="33" t="s">
        <v>162</v>
      </c>
      <c r="C30" s="17" t="s">
        <v>163</v>
      </c>
      <c r="E30" s="98">
        <v>0</v>
      </c>
      <c r="F30" s="98" t="s">
        <v>9</v>
      </c>
      <c r="G30" s="104"/>
      <c r="H30" s="18">
        <f>E30*LOOKUP(F30,PeriodTuples)</f>
        <v>0</v>
      </c>
      <c r="I30" s="19"/>
      <c r="J30" s="19"/>
      <c r="K30" s="19"/>
      <c r="L30" s="19"/>
      <c r="M30" s="19"/>
    </row>
    <row r="31" spans="2:13" s="17" customFormat="1" ht="18.75">
      <c r="B31" s="33"/>
      <c r="E31" s="102"/>
      <c r="F31" s="102"/>
      <c r="G31" s="106"/>
      <c r="H31" s="20"/>
      <c r="I31" s="19"/>
      <c r="J31" s="19"/>
      <c r="K31" s="19"/>
      <c r="L31" s="19"/>
      <c r="M31" s="19"/>
    </row>
    <row r="32" spans="2:13" s="17" customFormat="1" ht="18.75">
      <c r="B32" s="33" t="s">
        <v>164</v>
      </c>
      <c r="C32" s="17" t="s">
        <v>165</v>
      </c>
      <c r="E32" s="98">
        <v>0</v>
      </c>
      <c r="F32" s="98" t="s">
        <v>9</v>
      </c>
      <c r="G32" s="104"/>
      <c r="H32" s="18">
        <f>E32*LOOKUP(F32,PeriodTuples)</f>
        <v>0</v>
      </c>
      <c r="I32" s="19"/>
      <c r="J32" s="19"/>
      <c r="K32" s="19"/>
      <c r="L32" s="19"/>
      <c r="M32" s="19"/>
    </row>
    <row r="33" spans="1:8" s="17" customFormat="1" ht="18.75">
      <c r="A33" s="19"/>
      <c r="B33" s="19"/>
      <c r="C33" s="16"/>
      <c r="E33" s="99"/>
      <c r="F33" s="99"/>
      <c r="G33" s="107"/>
      <c r="H33" s="20"/>
    </row>
    <row r="34" spans="1:8" s="17" customFormat="1" ht="18.75">
      <c r="A34" s="19"/>
      <c r="B34" s="21" t="s">
        <v>46</v>
      </c>
      <c r="C34" s="101"/>
      <c r="E34" s="98">
        <v>0</v>
      </c>
      <c r="F34" s="98" t="s">
        <v>9</v>
      </c>
      <c r="G34" s="104"/>
      <c r="H34" s="18">
        <f>E34*LOOKUP(F34,PeriodTuples)</f>
        <v>0</v>
      </c>
    </row>
    <row r="35" spans="1:8" s="17" customFormat="1" ht="18.75">
      <c r="A35" s="19"/>
      <c r="B35" s="19"/>
      <c r="C35" s="101"/>
      <c r="E35" s="98">
        <v>0</v>
      </c>
      <c r="F35" s="98" t="s">
        <v>9</v>
      </c>
      <c r="G35" s="104"/>
      <c r="H35" s="18">
        <f>E35*LOOKUP(F35,PeriodTuples)</f>
        <v>0</v>
      </c>
    </row>
    <row r="36" spans="1:8" s="17" customFormat="1" ht="18.75">
      <c r="A36" s="19"/>
      <c r="B36" s="19"/>
      <c r="C36" s="101"/>
      <c r="E36" s="98">
        <v>0</v>
      </c>
      <c r="F36" s="98" t="s">
        <v>9</v>
      </c>
      <c r="G36" s="104"/>
      <c r="H36" s="18">
        <f>E36*LOOKUP(F36,PeriodTuples)</f>
        <v>0</v>
      </c>
    </row>
    <row r="37" spans="1:8" s="17" customFormat="1" ht="18.75">
      <c r="A37" s="19"/>
      <c r="B37" s="19"/>
      <c r="C37" s="101"/>
      <c r="E37" s="98">
        <v>0</v>
      </c>
      <c r="F37" s="98" t="s">
        <v>9</v>
      </c>
      <c r="G37" s="104"/>
      <c r="H37" s="18">
        <f>E37*LOOKUP(F37,PeriodTuples)</f>
        <v>0</v>
      </c>
    </row>
    <row r="38" spans="1:8" s="17" customFormat="1" ht="18.75">
      <c r="A38" s="19"/>
      <c r="B38" s="19"/>
      <c r="C38" s="101"/>
      <c r="E38" s="98">
        <v>0</v>
      </c>
      <c r="F38" s="98" t="s">
        <v>9</v>
      </c>
      <c r="G38" s="104"/>
      <c r="H38" s="18">
        <f>E38*LOOKUP(F38,PeriodTuples)</f>
        <v>0</v>
      </c>
    </row>
    <row r="39" spans="7:8" ht="15">
      <c r="G39" s="89"/>
      <c r="H39" s="26"/>
    </row>
    <row r="40" spans="3:13" s="12" customFormat="1" ht="23.25">
      <c r="C40" s="36"/>
      <c r="E40" s="122" t="s">
        <v>166</v>
      </c>
      <c r="F40" s="122"/>
      <c r="G40" s="25"/>
      <c r="H40" s="9">
        <f>SUM(H$9:H$38)</f>
        <v>0</v>
      </c>
      <c r="I40" s="10"/>
      <c r="J40" s="10"/>
      <c r="K40" s="10"/>
      <c r="L40" s="10"/>
      <c r="M40" s="10"/>
    </row>
    <row r="41" ht="23.25">
      <c r="H41" s="9"/>
    </row>
    <row r="42" spans="6:8" ht="23.25">
      <c r="F42" s="37" t="s">
        <v>81</v>
      </c>
      <c r="G42" s="37"/>
      <c r="H42" s="9">
        <f>SUM(Results!D20:D25)</f>
        <v>0</v>
      </c>
    </row>
    <row r="43" ht="15"/>
    <row r="44" ht="15" customHeight="1">
      <c r="H44" s="3"/>
    </row>
    <row r="45" ht="15"/>
    <row r="46" ht="15"/>
    <row r="47" ht="15"/>
    <row r="48" ht="15"/>
    <row r="49" ht="18.75">
      <c r="H49" s="28"/>
    </row>
  </sheetData>
  <sheetProtection password="C528" sheet="1" selectLockedCells="1"/>
  <mergeCells count="6">
    <mergeCell ref="E2:H2"/>
    <mergeCell ref="F4:H4"/>
    <mergeCell ref="E40:F40"/>
  </mergeCells>
  <conditionalFormatting sqref="H31 H10:H16 H21 H23 H25 H29">
    <cfRule type="expression" priority="1" dxfId="183" stopIfTrue="1">
      <formula>NOT(ISERROR(SEARCH("ERROR",H10)))</formula>
    </cfRule>
  </conditionalFormatting>
  <conditionalFormatting sqref="H11">
    <cfRule type="expression" priority="2" dxfId="183" stopIfTrue="1">
      <formula>NOT(ISERROR(SEARCH("ERROR",H11)))</formula>
    </cfRule>
  </conditionalFormatting>
  <conditionalFormatting sqref="H11">
    <cfRule type="expression" priority="3" dxfId="183" stopIfTrue="1">
      <formula>NOT(ISERROR(SEARCH("ERROR",H11)))</formula>
    </cfRule>
  </conditionalFormatting>
  <conditionalFormatting sqref="H11">
    <cfRule type="expression" priority="4" dxfId="183" stopIfTrue="1">
      <formula>NOT(ISERROR(SEARCH("ERROR",H11)))</formula>
    </cfRule>
  </conditionalFormatting>
  <conditionalFormatting sqref="H11">
    <cfRule type="expression" priority="5" dxfId="183" stopIfTrue="1">
      <formula>NOT(ISERROR(SEARCH("ERROR",H11)))</formula>
    </cfRule>
  </conditionalFormatting>
  <conditionalFormatting sqref="H11">
    <cfRule type="expression" priority="6" dxfId="183" stopIfTrue="1">
      <formula>NOT(ISERROR(SEARCH("ERROR",H11)))</formula>
    </cfRule>
  </conditionalFormatting>
  <conditionalFormatting sqref="H11">
    <cfRule type="expression" priority="7" dxfId="183" stopIfTrue="1">
      <formula>NOT(ISERROR(SEARCH("ERROR",H11)))</formula>
    </cfRule>
  </conditionalFormatting>
  <conditionalFormatting sqref="H11">
    <cfRule type="expression" priority="8" dxfId="183" stopIfTrue="1">
      <formula>NOT(ISERROR(SEARCH("ERROR",H11)))</formula>
    </cfRule>
  </conditionalFormatting>
  <conditionalFormatting sqref="H11">
    <cfRule type="expression" priority="9" dxfId="183" stopIfTrue="1">
      <formula>NOT(ISERROR(SEARCH("ERROR",H11)))</formula>
    </cfRule>
  </conditionalFormatting>
  <conditionalFormatting sqref="H11">
    <cfRule type="expression" priority="10" dxfId="183" stopIfTrue="1">
      <formula>NOT(ISERROR(SEARCH("ERROR",H11)))</formula>
    </cfRule>
  </conditionalFormatting>
  <conditionalFormatting sqref="H11">
    <cfRule type="expression" priority="11" dxfId="183" stopIfTrue="1">
      <formula>NOT(ISERROR(SEARCH("ERROR",H11)))</formula>
    </cfRule>
  </conditionalFormatting>
  <conditionalFormatting sqref="H11">
    <cfRule type="expression" priority="12" dxfId="183" stopIfTrue="1">
      <formula>NOT(ISERROR(SEARCH("ERROR",H11)))</formula>
    </cfRule>
  </conditionalFormatting>
  <conditionalFormatting sqref="H11">
    <cfRule type="expression" priority="13" dxfId="183" stopIfTrue="1">
      <formula>NOT(ISERROR(SEARCH("ERROR",H11)))</formula>
    </cfRule>
  </conditionalFormatting>
  <conditionalFormatting sqref="H11">
    <cfRule type="expression" priority="14" dxfId="183" stopIfTrue="1">
      <formula>NOT(ISERROR(SEARCH("ERROR",H11)))</formula>
    </cfRule>
  </conditionalFormatting>
  <conditionalFormatting sqref="H11">
    <cfRule type="expression" priority="15" dxfId="183" stopIfTrue="1">
      <formula>NOT(ISERROR(SEARCH("ERROR",H11)))</formula>
    </cfRule>
  </conditionalFormatting>
  <conditionalFormatting sqref="H11">
    <cfRule type="expression" priority="16" dxfId="183" stopIfTrue="1">
      <formula>NOT(ISERROR(SEARCH("ERROR",H11)))</formula>
    </cfRule>
  </conditionalFormatting>
  <conditionalFormatting sqref="H11">
    <cfRule type="expression" priority="17" dxfId="183" stopIfTrue="1">
      <formula>NOT(ISERROR(SEARCH("ERROR",H11)))</formula>
    </cfRule>
  </conditionalFormatting>
  <conditionalFormatting sqref="H11">
    <cfRule type="expression" priority="18" dxfId="183" stopIfTrue="1">
      <formula>NOT(ISERROR(SEARCH("ERROR",H11)))</formula>
    </cfRule>
  </conditionalFormatting>
  <conditionalFormatting sqref="H11">
    <cfRule type="expression" priority="19" dxfId="183" stopIfTrue="1">
      <formula>NOT(ISERROR(SEARCH("ERROR",H11)))</formula>
    </cfRule>
  </conditionalFormatting>
  <conditionalFormatting sqref="H11">
    <cfRule type="expression" priority="20" dxfId="183" stopIfTrue="1">
      <formula>NOT(ISERROR(SEARCH("ERROR",H11)))</formula>
    </cfRule>
  </conditionalFormatting>
  <conditionalFormatting sqref="H11">
    <cfRule type="expression" priority="21" dxfId="183" stopIfTrue="1">
      <formula>NOT(ISERROR(SEARCH("ERROR",H11)))</formula>
    </cfRule>
  </conditionalFormatting>
  <conditionalFormatting sqref="H11">
    <cfRule type="expression" priority="22" dxfId="183" stopIfTrue="1">
      <formula>NOT(ISERROR(SEARCH("ERROR",H11)))</formula>
    </cfRule>
  </conditionalFormatting>
  <conditionalFormatting sqref="H11">
    <cfRule type="expression" priority="23" dxfId="183" stopIfTrue="1">
      <formula>NOT(ISERROR(SEARCH("ERROR",H11)))</formula>
    </cfRule>
  </conditionalFormatting>
  <conditionalFormatting sqref="H11">
    <cfRule type="expression" priority="24" dxfId="183" stopIfTrue="1">
      <formula>NOT(ISERROR(SEARCH("ERROR",H11)))</formula>
    </cfRule>
  </conditionalFormatting>
  <dataValidations count="2">
    <dataValidation type="list" allowBlank="1" showErrorMessage="1" sqref="G31 F9:F32 G16 G21 G23 G25 G29 F34:F38">
      <formula1>Periods</formula1>
      <formula2>0</formula2>
    </dataValidation>
    <dataValidation type="list" allowBlank="1" showErrorMessage="1" sqref="G9:G15 G17:G20 G22 G24 G26:G28 G30 G32 G34:G38">
      <formula1>BudgetCategories</formula1>
    </dataValidation>
  </dataValidations>
  <printOptions/>
  <pageMargins left="0.7479166666666667" right="0.7479166666666667" top="0.9840277777777777" bottom="0.9840277777777777" header="0.5118055555555555" footer="0.5118055555555555"/>
  <pageSetup horizontalDpi="300" verticalDpi="3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Sheet7"/>
  <dimension ref="A1:M39"/>
  <sheetViews>
    <sheetView showGridLines="0" zoomScalePageLayoutView="0" workbookViewId="0" topLeftCell="A3">
      <selection activeCell="E9" sqref="E9:E10"/>
    </sheetView>
  </sheetViews>
  <sheetFormatPr defaultColWidth="8.8515625" defaultRowHeight="15"/>
  <cols>
    <col min="1" max="1" width="8.8515625" style="3" customWidth="1"/>
    <col min="2" max="2" width="45.421875" style="3" customWidth="1"/>
    <col min="3" max="3" width="37.7109375" style="39" customWidth="1"/>
    <col min="4" max="4" width="2.28125" style="3" customWidth="1"/>
    <col min="5" max="6" width="18.8515625" style="3" customWidth="1"/>
    <col min="7" max="7" width="37.7109375" style="3" customWidth="1"/>
    <col min="8" max="8" width="28.421875" style="4" customWidth="1"/>
    <col min="9" max="13" width="8.8515625" style="1" customWidth="1"/>
    <col min="14" max="16384" width="8.8515625" style="3" customWidth="1"/>
  </cols>
  <sheetData>
    <row r="1" spans="1:13" ht="15" hidden="1">
      <c r="A1" s="1"/>
      <c r="B1" s="1"/>
      <c r="C1" s="2"/>
      <c r="I1" s="3"/>
      <c r="J1" s="3"/>
      <c r="K1" s="3"/>
      <c r="L1" s="3"/>
      <c r="M1" s="3"/>
    </row>
    <row r="2" spans="1:13" ht="15" hidden="1">
      <c r="A2" s="1"/>
      <c r="B2" s="1"/>
      <c r="C2" s="2"/>
      <c r="E2" s="120"/>
      <c r="F2" s="120"/>
      <c r="G2" s="120"/>
      <c r="H2" s="120"/>
      <c r="I2" s="3"/>
      <c r="J2" s="3"/>
      <c r="K2" s="3"/>
      <c r="L2" s="3"/>
      <c r="M2" s="3"/>
    </row>
    <row r="3" spans="1:13" ht="24" customHeight="1">
      <c r="A3" s="1"/>
      <c r="B3" s="1"/>
      <c r="C3" s="2"/>
      <c r="I3" s="3"/>
      <c r="J3" s="3"/>
      <c r="K3" s="3"/>
      <c r="L3" s="3"/>
      <c r="M3" s="3"/>
    </row>
    <row r="4" spans="1:13" ht="36">
      <c r="A4" s="1"/>
      <c r="B4" s="5" t="s">
        <v>167</v>
      </c>
      <c r="C4" s="2"/>
      <c r="F4" s="120"/>
      <c r="G4" s="120"/>
      <c r="H4" s="120"/>
      <c r="I4" s="3"/>
      <c r="J4" s="3"/>
      <c r="K4" s="3"/>
      <c r="L4" s="3"/>
      <c r="M4" s="3"/>
    </row>
    <row r="5" spans="1:13" ht="13.5" customHeight="1">
      <c r="A5" s="1"/>
      <c r="B5" s="1"/>
      <c r="C5" s="2"/>
      <c r="I5" s="3"/>
      <c r="J5" s="3"/>
      <c r="K5" s="3"/>
      <c r="L5" s="3"/>
      <c r="M5" s="3"/>
    </row>
    <row r="6" spans="1:13" ht="22.5" customHeight="1">
      <c r="A6" s="1"/>
      <c r="B6" s="6"/>
      <c r="C6" s="7"/>
      <c r="D6" s="6"/>
      <c r="F6" s="8" t="s">
        <v>168</v>
      </c>
      <c r="G6" s="8"/>
      <c r="H6" s="9">
        <f>SUM(H$9:H$28)</f>
        <v>0</v>
      </c>
      <c r="I6" s="3"/>
      <c r="J6" s="3"/>
      <c r="K6" s="3"/>
      <c r="L6" s="3"/>
      <c r="M6" s="3"/>
    </row>
    <row r="7" spans="1:13" ht="15.75" thickBot="1">
      <c r="A7" s="1"/>
      <c r="B7" s="1"/>
      <c r="C7" s="2"/>
      <c r="I7" s="3"/>
      <c r="J7" s="3"/>
      <c r="K7" s="3"/>
      <c r="L7" s="3"/>
      <c r="M7" s="3"/>
    </row>
    <row r="8" spans="1:8" s="12" customFormat="1" ht="24" thickBot="1">
      <c r="A8" s="10"/>
      <c r="B8" s="10"/>
      <c r="C8" s="11"/>
      <c r="E8" s="13" t="s">
        <v>50</v>
      </c>
      <c r="F8" s="13" t="s">
        <v>14</v>
      </c>
      <c r="G8" s="13" t="s">
        <v>283</v>
      </c>
      <c r="H8" s="14" t="s">
        <v>15</v>
      </c>
    </row>
    <row r="9" spans="2:13" s="17" customFormat="1" ht="18.75">
      <c r="B9" s="33" t="s">
        <v>169</v>
      </c>
      <c r="C9" s="30" t="s">
        <v>170</v>
      </c>
      <c r="E9" s="98">
        <v>0</v>
      </c>
      <c r="F9" s="98" t="s">
        <v>9</v>
      </c>
      <c r="G9" s="104"/>
      <c r="H9" s="18">
        <f aca="true" t="shared" si="0" ref="H9:H17">E9*LOOKUP(F9,PeriodTuples)</f>
        <v>0</v>
      </c>
      <c r="I9" s="19"/>
      <c r="J9" s="19"/>
      <c r="K9" s="19"/>
      <c r="L9" s="19"/>
      <c r="M9" s="19"/>
    </row>
    <row r="10" spans="2:13" s="17" customFormat="1" ht="18.75">
      <c r="B10" s="33"/>
      <c r="C10" s="30" t="s">
        <v>171</v>
      </c>
      <c r="E10" s="98">
        <v>0</v>
      </c>
      <c r="F10" s="98" t="s">
        <v>11</v>
      </c>
      <c r="G10" s="104"/>
      <c r="H10" s="18">
        <f t="shared" si="0"/>
        <v>0</v>
      </c>
      <c r="I10" s="19"/>
      <c r="J10" s="19"/>
      <c r="K10" s="19"/>
      <c r="L10" s="19"/>
      <c r="M10" s="19"/>
    </row>
    <row r="11" spans="2:13" s="17" customFormat="1" ht="18.75">
      <c r="B11" s="33"/>
      <c r="C11" s="30" t="s">
        <v>172</v>
      </c>
      <c r="E11" s="98">
        <v>0</v>
      </c>
      <c r="F11" s="98" t="s">
        <v>11</v>
      </c>
      <c r="G11" s="104"/>
      <c r="H11" s="18">
        <f t="shared" si="0"/>
        <v>0</v>
      </c>
      <c r="I11" s="19"/>
      <c r="J11" s="19"/>
      <c r="K11" s="19"/>
      <c r="L11" s="19"/>
      <c r="M11" s="19"/>
    </row>
    <row r="12" spans="2:13" s="17" customFormat="1" ht="18.75">
      <c r="B12" s="33"/>
      <c r="C12" s="30" t="s">
        <v>173</v>
      </c>
      <c r="E12" s="98">
        <v>0</v>
      </c>
      <c r="F12" s="98" t="s">
        <v>11</v>
      </c>
      <c r="G12" s="104"/>
      <c r="H12" s="18">
        <f t="shared" si="0"/>
        <v>0</v>
      </c>
      <c r="I12" s="19"/>
      <c r="J12" s="19"/>
      <c r="K12" s="19"/>
      <c r="L12" s="19"/>
      <c r="M12" s="19"/>
    </row>
    <row r="13" spans="2:13" s="17" customFormat="1" ht="18.75">
      <c r="B13" s="33"/>
      <c r="C13" s="30" t="s">
        <v>174</v>
      </c>
      <c r="E13" s="98">
        <v>0</v>
      </c>
      <c r="F13" s="98" t="s">
        <v>9</v>
      </c>
      <c r="G13" s="104"/>
      <c r="H13" s="18">
        <f t="shared" si="0"/>
        <v>0</v>
      </c>
      <c r="I13" s="19"/>
      <c r="J13" s="19"/>
      <c r="K13" s="19"/>
      <c r="L13" s="19"/>
      <c r="M13" s="19"/>
    </row>
    <row r="14" spans="2:13" s="17" customFormat="1" ht="18.75">
      <c r="B14" s="33"/>
      <c r="C14" s="30" t="s">
        <v>175</v>
      </c>
      <c r="E14" s="98">
        <v>0</v>
      </c>
      <c r="F14" s="98" t="s">
        <v>9</v>
      </c>
      <c r="G14" s="104"/>
      <c r="H14" s="18">
        <f t="shared" si="0"/>
        <v>0</v>
      </c>
      <c r="I14" s="19"/>
      <c r="J14" s="19"/>
      <c r="K14" s="19"/>
      <c r="L14" s="19"/>
      <c r="M14" s="19"/>
    </row>
    <row r="15" spans="2:13" s="17" customFormat="1" ht="18.75">
      <c r="B15" s="33"/>
      <c r="C15" s="30" t="s">
        <v>176</v>
      </c>
      <c r="E15" s="98">
        <v>0</v>
      </c>
      <c r="F15" s="98" t="s">
        <v>11</v>
      </c>
      <c r="G15" s="104"/>
      <c r="H15" s="18">
        <f t="shared" si="0"/>
        <v>0</v>
      </c>
      <c r="I15" s="19"/>
      <c r="J15" s="19"/>
      <c r="K15" s="19"/>
      <c r="L15" s="19"/>
      <c r="M15" s="19"/>
    </row>
    <row r="16" spans="2:13" s="17" customFormat="1" ht="18.75">
      <c r="B16" s="33"/>
      <c r="C16" s="30" t="s">
        <v>177</v>
      </c>
      <c r="E16" s="98">
        <v>0</v>
      </c>
      <c r="F16" s="98" t="s">
        <v>11</v>
      </c>
      <c r="G16" s="104"/>
      <c r="H16" s="18">
        <f t="shared" si="0"/>
        <v>0</v>
      </c>
      <c r="I16" s="19"/>
      <c r="J16" s="19"/>
      <c r="K16" s="19"/>
      <c r="L16" s="19"/>
      <c r="M16" s="19"/>
    </row>
    <row r="17" spans="2:13" s="17" customFormat="1" ht="18.75">
      <c r="B17" s="33"/>
      <c r="C17" s="30" t="s">
        <v>178</v>
      </c>
      <c r="E17" s="98">
        <v>0</v>
      </c>
      <c r="F17" s="98" t="s">
        <v>9</v>
      </c>
      <c r="G17" s="104"/>
      <c r="H17" s="18">
        <f t="shared" si="0"/>
        <v>0</v>
      </c>
      <c r="I17" s="19"/>
      <c r="J17" s="19"/>
      <c r="K17" s="19"/>
      <c r="L17" s="19"/>
      <c r="M17" s="19"/>
    </row>
    <row r="18" spans="2:13" s="17" customFormat="1" ht="18.75">
      <c r="B18" s="33"/>
      <c r="C18" s="30"/>
      <c r="E18" s="102"/>
      <c r="F18" s="102"/>
      <c r="G18" s="105"/>
      <c r="H18" s="20"/>
      <c r="I18" s="19"/>
      <c r="J18" s="19"/>
      <c r="K18" s="19"/>
      <c r="L18" s="19"/>
      <c r="M18" s="19"/>
    </row>
    <row r="19" spans="2:13" s="17" customFormat="1" ht="18.75">
      <c r="B19" s="33" t="s">
        <v>179</v>
      </c>
      <c r="C19" s="30" t="s">
        <v>180</v>
      </c>
      <c r="E19" s="98">
        <v>0</v>
      </c>
      <c r="F19" s="98" t="s">
        <v>9</v>
      </c>
      <c r="G19" s="104"/>
      <c r="H19" s="18">
        <f>E19*LOOKUP(F19,PeriodTuples)</f>
        <v>0</v>
      </c>
      <c r="I19" s="19"/>
      <c r="J19" s="19"/>
      <c r="K19" s="19"/>
      <c r="L19" s="19"/>
      <c r="M19" s="19"/>
    </row>
    <row r="20" spans="2:13" s="17" customFormat="1" ht="18.75">
      <c r="B20" s="33"/>
      <c r="C20" s="30" t="s">
        <v>181</v>
      </c>
      <c r="E20" s="98">
        <v>0</v>
      </c>
      <c r="F20" s="98" t="s">
        <v>9</v>
      </c>
      <c r="G20" s="104"/>
      <c r="H20" s="18">
        <f>E20*LOOKUP(F20,PeriodTuples)</f>
        <v>0</v>
      </c>
      <c r="I20" s="19"/>
      <c r="J20" s="19"/>
      <c r="K20" s="19"/>
      <c r="L20" s="19"/>
      <c r="M20" s="19"/>
    </row>
    <row r="21" spans="2:13" s="17" customFormat="1" ht="18.75">
      <c r="B21" s="33"/>
      <c r="C21" s="30" t="s">
        <v>182</v>
      </c>
      <c r="E21" s="98">
        <v>0</v>
      </c>
      <c r="F21" s="98" t="s">
        <v>9</v>
      </c>
      <c r="G21" s="104"/>
      <c r="H21" s="18">
        <f>E21*LOOKUP(F21,PeriodTuples)</f>
        <v>0</v>
      </c>
      <c r="I21" s="19"/>
      <c r="J21" s="19"/>
      <c r="K21" s="19"/>
      <c r="L21" s="19"/>
      <c r="M21" s="19"/>
    </row>
    <row r="22" spans="2:13" s="17" customFormat="1" ht="18.75">
      <c r="B22" s="33"/>
      <c r="C22" s="30" t="s">
        <v>183</v>
      </c>
      <c r="E22" s="98">
        <v>0</v>
      </c>
      <c r="F22" s="98" t="s">
        <v>9</v>
      </c>
      <c r="G22" s="104"/>
      <c r="H22" s="18">
        <f>E22*LOOKUP(F22,PeriodTuples)</f>
        <v>0</v>
      </c>
      <c r="I22" s="19"/>
      <c r="J22" s="19"/>
      <c r="K22" s="19"/>
      <c r="L22" s="19"/>
      <c r="M22" s="19"/>
    </row>
    <row r="23" spans="1:8" s="17" customFormat="1" ht="18.75">
      <c r="A23" s="19"/>
      <c r="B23" s="19"/>
      <c r="C23" s="16"/>
      <c r="E23" s="99"/>
      <c r="F23" s="99"/>
      <c r="G23" s="99"/>
      <c r="H23" s="20"/>
    </row>
    <row r="24" spans="1:8" s="17" customFormat="1" ht="18.75">
      <c r="A24" s="19"/>
      <c r="B24" s="21" t="s">
        <v>46</v>
      </c>
      <c r="C24" s="101"/>
      <c r="E24" s="98">
        <v>0</v>
      </c>
      <c r="F24" s="98" t="s">
        <v>9</v>
      </c>
      <c r="G24" s="104"/>
      <c r="H24" s="18">
        <f>E24*LOOKUP(F24,PeriodTuples)</f>
        <v>0</v>
      </c>
    </row>
    <row r="25" spans="1:8" s="17" customFormat="1" ht="18.75">
      <c r="A25" s="19"/>
      <c r="B25" s="19"/>
      <c r="C25" s="101"/>
      <c r="E25" s="98">
        <v>0</v>
      </c>
      <c r="F25" s="98" t="s">
        <v>9</v>
      </c>
      <c r="G25" s="104"/>
      <c r="H25" s="18">
        <f>E25*LOOKUP(F25,PeriodTuples)</f>
        <v>0</v>
      </c>
    </row>
    <row r="26" spans="1:8" s="17" customFormat="1" ht="18.75">
      <c r="A26" s="19"/>
      <c r="B26" s="19"/>
      <c r="C26" s="101"/>
      <c r="E26" s="98">
        <v>0</v>
      </c>
      <c r="F26" s="98" t="s">
        <v>9</v>
      </c>
      <c r="G26" s="104"/>
      <c r="H26" s="18">
        <f>E26*LOOKUP(F26,PeriodTuples)</f>
        <v>0</v>
      </c>
    </row>
    <row r="27" spans="1:8" s="17" customFormat="1" ht="18.75">
      <c r="A27" s="19"/>
      <c r="B27" s="19"/>
      <c r="C27" s="101"/>
      <c r="E27" s="98">
        <v>0</v>
      </c>
      <c r="F27" s="98" t="s">
        <v>9</v>
      </c>
      <c r="G27" s="104"/>
      <c r="H27" s="18">
        <f>E27*LOOKUP(F27,PeriodTuples)</f>
        <v>0</v>
      </c>
    </row>
    <row r="28" spans="1:8" s="17" customFormat="1" ht="18.75">
      <c r="A28" s="19"/>
      <c r="B28" s="19"/>
      <c r="C28" s="101"/>
      <c r="E28" s="98">
        <v>0</v>
      </c>
      <c r="F28" s="98" t="s">
        <v>9</v>
      </c>
      <c r="G28" s="104"/>
      <c r="H28" s="18">
        <f>E28*LOOKUP(F28,PeriodTuples)</f>
        <v>0</v>
      </c>
    </row>
    <row r="29" ht="15">
      <c r="H29" s="26"/>
    </row>
    <row r="30" spans="3:13" s="24" customFormat="1" ht="23.25">
      <c r="C30" s="36"/>
      <c r="F30" s="25" t="s">
        <v>184</v>
      </c>
      <c r="G30" s="25"/>
      <c r="H30" s="9">
        <f>SUM(H$9:H$28)</f>
        <v>0</v>
      </c>
      <c r="I30" s="23"/>
      <c r="J30" s="23"/>
      <c r="K30" s="23"/>
      <c r="L30" s="23"/>
      <c r="M30" s="23"/>
    </row>
    <row r="31" ht="23.25">
      <c r="H31" s="9"/>
    </row>
    <row r="32" spans="6:8" ht="23.25">
      <c r="F32" s="37" t="s">
        <v>81</v>
      </c>
      <c r="G32" s="37"/>
      <c r="H32" s="9">
        <f>SUM(Results!D20:D25)</f>
        <v>0</v>
      </c>
    </row>
    <row r="33" ht="15"/>
    <row r="37" ht="15"/>
    <row r="38" ht="15"/>
    <row r="39" ht="18.75">
      <c r="H39" s="28"/>
    </row>
  </sheetData>
  <sheetProtection password="C528" sheet="1" selectLockedCells="1"/>
  <mergeCells count="4">
    <mergeCell ref="E2:H2"/>
    <mergeCell ref="F4:H4"/>
  </mergeCells>
  <conditionalFormatting sqref="H10:H18">
    <cfRule type="expression" priority="1" dxfId="183" stopIfTrue="1">
      <formula>NOT(ISERROR(SEARCH("ERROR",H10)))</formula>
    </cfRule>
  </conditionalFormatting>
  <conditionalFormatting sqref="H11">
    <cfRule type="expression" priority="2" dxfId="183" stopIfTrue="1">
      <formula>NOT(ISERROR(SEARCH("ERROR",H11)))</formula>
    </cfRule>
  </conditionalFormatting>
  <conditionalFormatting sqref="H11">
    <cfRule type="expression" priority="3" dxfId="183" stopIfTrue="1">
      <formula>NOT(ISERROR(SEARCH("ERROR",H11)))</formula>
    </cfRule>
  </conditionalFormatting>
  <conditionalFormatting sqref="H11">
    <cfRule type="expression" priority="4" dxfId="183" stopIfTrue="1">
      <formula>NOT(ISERROR(SEARCH("ERROR",H11)))</formula>
    </cfRule>
  </conditionalFormatting>
  <conditionalFormatting sqref="H11">
    <cfRule type="expression" priority="5" dxfId="183" stopIfTrue="1">
      <formula>NOT(ISERROR(SEARCH("ERROR",H11)))</formula>
    </cfRule>
  </conditionalFormatting>
  <conditionalFormatting sqref="H11">
    <cfRule type="expression" priority="6" dxfId="183" stopIfTrue="1">
      <formula>NOT(ISERROR(SEARCH("ERROR",H11)))</formula>
    </cfRule>
  </conditionalFormatting>
  <conditionalFormatting sqref="H11">
    <cfRule type="expression" priority="7" dxfId="183" stopIfTrue="1">
      <formula>NOT(ISERROR(SEARCH("ERROR",H11)))</formula>
    </cfRule>
  </conditionalFormatting>
  <conditionalFormatting sqref="H11">
    <cfRule type="expression" priority="8" dxfId="183" stopIfTrue="1">
      <formula>NOT(ISERROR(SEARCH("ERROR",H11)))</formula>
    </cfRule>
  </conditionalFormatting>
  <conditionalFormatting sqref="H11">
    <cfRule type="expression" priority="9" dxfId="183" stopIfTrue="1">
      <formula>NOT(ISERROR(SEARCH("ERROR",H11)))</formula>
    </cfRule>
  </conditionalFormatting>
  <conditionalFormatting sqref="H11">
    <cfRule type="expression" priority="10" dxfId="183" stopIfTrue="1">
      <formula>NOT(ISERROR(SEARCH("ERROR",H11)))</formula>
    </cfRule>
  </conditionalFormatting>
  <conditionalFormatting sqref="H11">
    <cfRule type="expression" priority="11" dxfId="183" stopIfTrue="1">
      <formula>NOT(ISERROR(SEARCH("ERROR",H11)))</formula>
    </cfRule>
  </conditionalFormatting>
  <conditionalFormatting sqref="H11">
    <cfRule type="expression" priority="12" dxfId="183" stopIfTrue="1">
      <formula>NOT(ISERROR(SEARCH("ERROR",H11)))</formula>
    </cfRule>
  </conditionalFormatting>
  <conditionalFormatting sqref="H11">
    <cfRule type="expression" priority="13" dxfId="183" stopIfTrue="1">
      <formula>NOT(ISERROR(SEARCH("ERROR",H11)))</formula>
    </cfRule>
  </conditionalFormatting>
  <conditionalFormatting sqref="H11">
    <cfRule type="expression" priority="14" dxfId="183" stopIfTrue="1">
      <formula>NOT(ISERROR(SEARCH("ERROR",H11)))</formula>
    </cfRule>
  </conditionalFormatting>
  <conditionalFormatting sqref="H11">
    <cfRule type="expression" priority="15" dxfId="183" stopIfTrue="1">
      <formula>NOT(ISERROR(SEARCH("ERROR",H11)))</formula>
    </cfRule>
  </conditionalFormatting>
  <conditionalFormatting sqref="H11">
    <cfRule type="expression" priority="16" dxfId="183" stopIfTrue="1">
      <formula>NOT(ISERROR(SEARCH("ERROR",H11)))</formula>
    </cfRule>
  </conditionalFormatting>
  <conditionalFormatting sqref="H11">
    <cfRule type="expression" priority="17" dxfId="183" stopIfTrue="1">
      <formula>NOT(ISERROR(SEARCH("ERROR",H11)))</formula>
    </cfRule>
  </conditionalFormatting>
  <conditionalFormatting sqref="H11">
    <cfRule type="expression" priority="18" dxfId="183" stopIfTrue="1">
      <formula>NOT(ISERROR(SEARCH("ERROR",H11)))</formula>
    </cfRule>
  </conditionalFormatting>
  <conditionalFormatting sqref="H11">
    <cfRule type="expression" priority="19" dxfId="183" stopIfTrue="1">
      <formula>NOT(ISERROR(SEARCH("ERROR",H11)))</formula>
    </cfRule>
  </conditionalFormatting>
  <dataValidations count="2">
    <dataValidation type="list" allowBlank="1" showErrorMessage="1" sqref="G18 F9:F22 F24:F28">
      <formula1>Periods</formula1>
      <formula2>0</formula2>
    </dataValidation>
    <dataValidation type="list" allowBlank="1" showErrorMessage="1" sqref="G9:G17 G19:G22 G24:G28">
      <formula1>BudgetCategories</formula1>
    </dataValidation>
  </dataValidations>
  <printOptions/>
  <pageMargins left="0.7479166666666667" right="0.7479166666666667" top="0.9840277777777777" bottom="0.9840277777777777" header="0.5118055555555555" footer="0.5118055555555555"/>
  <pageSetup horizontalDpi="300" verticalDpi="300" orientation="portrait" paperSize="9"/>
  <drawing r:id="rId3"/>
  <legacyDrawing r:id="rId2"/>
</worksheet>
</file>

<file path=xl/worksheets/sheet8.xml><?xml version="1.0" encoding="utf-8"?>
<worksheet xmlns="http://schemas.openxmlformats.org/spreadsheetml/2006/main" xmlns:r="http://schemas.openxmlformats.org/officeDocument/2006/relationships">
  <sheetPr codeName="Sheet8"/>
  <dimension ref="A1:M43"/>
  <sheetViews>
    <sheetView showGridLines="0" zoomScalePageLayoutView="0" workbookViewId="0" topLeftCell="A3">
      <selection activeCell="E9" sqref="E9"/>
    </sheetView>
  </sheetViews>
  <sheetFormatPr defaultColWidth="8.8515625" defaultRowHeight="15"/>
  <cols>
    <col min="1" max="1" width="8.8515625" style="3" customWidth="1"/>
    <col min="2" max="2" width="45.421875" style="3" customWidth="1"/>
    <col min="3" max="3" width="37.7109375" style="39" customWidth="1"/>
    <col min="4" max="4" width="2.28125" style="3" customWidth="1"/>
    <col min="5" max="6" width="18.8515625" style="3" customWidth="1"/>
    <col min="7" max="7" width="37.7109375" style="3" customWidth="1"/>
    <col min="8" max="8" width="28.421875" style="4" customWidth="1"/>
    <col min="9" max="13" width="8.8515625" style="1" customWidth="1"/>
    <col min="14" max="16384" width="8.8515625" style="3" customWidth="1"/>
  </cols>
  <sheetData>
    <row r="1" spans="1:13" ht="15" hidden="1">
      <c r="A1" s="1"/>
      <c r="B1" s="1"/>
      <c r="C1" s="2"/>
      <c r="I1" s="3"/>
      <c r="J1" s="3"/>
      <c r="K1" s="3"/>
      <c r="L1" s="3"/>
      <c r="M1" s="3"/>
    </row>
    <row r="2" spans="1:13" ht="15" hidden="1">
      <c r="A2" s="1"/>
      <c r="B2" s="1"/>
      <c r="C2" s="2"/>
      <c r="E2" s="120"/>
      <c r="F2" s="120"/>
      <c r="G2" s="120"/>
      <c r="H2" s="120"/>
      <c r="I2" s="3"/>
      <c r="J2" s="3"/>
      <c r="K2" s="3"/>
      <c r="L2" s="3"/>
      <c r="M2" s="3"/>
    </row>
    <row r="3" spans="1:13" ht="24" customHeight="1">
      <c r="A3" s="1"/>
      <c r="B3" s="1"/>
      <c r="C3" s="2"/>
      <c r="I3" s="3"/>
      <c r="J3" s="3"/>
      <c r="K3" s="3"/>
      <c r="L3" s="3"/>
      <c r="M3" s="3"/>
    </row>
    <row r="4" spans="1:13" ht="36">
      <c r="A4" s="1"/>
      <c r="B4" s="5" t="s">
        <v>185</v>
      </c>
      <c r="C4" s="2"/>
      <c r="F4" s="120"/>
      <c r="G4" s="120"/>
      <c r="H4" s="120"/>
      <c r="I4" s="3"/>
      <c r="J4" s="3"/>
      <c r="K4" s="3"/>
      <c r="L4" s="3"/>
      <c r="M4" s="3"/>
    </row>
    <row r="5" spans="1:13" ht="13.5" customHeight="1">
      <c r="A5" s="1"/>
      <c r="B5" s="1"/>
      <c r="C5" s="2"/>
      <c r="I5" s="3"/>
      <c r="J5" s="3"/>
      <c r="K5" s="3"/>
      <c r="L5" s="3"/>
      <c r="M5" s="3"/>
    </row>
    <row r="6" spans="1:13" ht="22.5" customHeight="1">
      <c r="A6" s="1"/>
      <c r="B6" s="6"/>
      <c r="C6" s="7"/>
      <c r="D6" s="6"/>
      <c r="F6" s="8" t="s">
        <v>186</v>
      </c>
      <c r="G6" s="8"/>
      <c r="H6" s="9">
        <f>SUM(H$9:H$32)</f>
        <v>0</v>
      </c>
      <c r="I6" s="3"/>
      <c r="J6" s="3"/>
      <c r="K6" s="3"/>
      <c r="L6" s="3"/>
      <c r="M6" s="3"/>
    </row>
    <row r="7" spans="1:13" ht="15.75" thickBot="1">
      <c r="A7" s="1"/>
      <c r="B7" s="1"/>
      <c r="C7" s="2"/>
      <c r="I7" s="3"/>
      <c r="J7" s="3"/>
      <c r="K7" s="3"/>
      <c r="L7" s="3"/>
      <c r="M7" s="3"/>
    </row>
    <row r="8" spans="1:8" s="12" customFormat="1" ht="24" thickBot="1">
      <c r="A8" s="10"/>
      <c r="B8" s="10"/>
      <c r="C8" s="11"/>
      <c r="E8" s="13" t="s">
        <v>50</v>
      </c>
      <c r="F8" s="13" t="s">
        <v>14</v>
      </c>
      <c r="G8" s="13" t="s">
        <v>283</v>
      </c>
      <c r="H8" s="14" t="s">
        <v>15</v>
      </c>
    </row>
    <row r="9" spans="2:13" s="17" customFormat="1" ht="18.75">
      <c r="B9" s="33" t="s">
        <v>187</v>
      </c>
      <c r="C9" s="30" t="s">
        <v>188</v>
      </c>
      <c r="E9" s="98">
        <v>0</v>
      </c>
      <c r="F9" s="98" t="s">
        <v>9</v>
      </c>
      <c r="G9" s="104"/>
      <c r="H9" s="18">
        <f aca="true" t="shared" si="0" ref="H9:H17">E9*LOOKUP(F9,PeriodTuples)</f>
        <v>0</v>
      </c>
      <c r="I9" s="19"/>
      <c r="J9" s="19"/>
      <c r="K9" s="19"/>
      <c r="L9" s="19"/>
      <c r="M9" s="19"/>
    </row>
    <row r="10" spans="2:13" s="17" customFormat="1" ht="18.75">
      <c r="B10" s="33"/>
      <c r="C10" s="30" t="s">
        <v>189</v>
      </c>
      <c r="E10" s="98">
        <v>0</v>
      </c>
      <c r="F10" s="98" t="s">
        <v>9</v>
      </c>
      <c r="G10" s="104"/>
      <c r="H10" s="18">
        <f t="shared" si="0"/>
        <v>0</v>
      </c>
      <c r="I10" s="19"/>
      <c r="J10" s="19"/>
      <c r="K10" s="19"/>
      <c r="L10" s="19"/>
      <c r="M10" s="19"/>
    </row>
    <row r="11" spans="2:13" s="17" customFormat="1" ht="18.75">
      <c r="B11" s="33"/>
      <c r="C11" s="30" t="s">
        <v>190</v>
      </c>
      <c r="E11" s="98">
        <v>0</v>
      </c>
      <c r="F11" s="98" t="s">
        <v>9</v>
      </c>
      <c r="G11" s="104"/>
      <c r="H11" s="18">
        <f t="shared" si="0"/>
        <v>0</v>
      </c>
      <c r="I11" s="19"/>
      <c r="J11" s="19"/>
      <c r="K11" s="19"/>
      <c r="L11" s="19"/>
      <c r="M11" s="19"/>
    </row>
    <row r="12" spans="2:13" s="17" customFormat="1" ht="18.75">
      <c r="B12" s="33"/>
      <c r="C12" s="30" t="s">
        <v>191</v>
      </c>
      <c r="E12" s="98">
        <v>0</v>
      </c>
      <c r="F12" s="98" t="s">
        <v>9</v>
      </c>
      <c r="G12" s="104"/>
      <c r="H12" s="18">
        <f t="shared" si="0"/>
        <v>0</v>
      </c>
      <c r="I12" s="19"/>
      <c r="J12" s="19"/>
      <c r="K12" s="19"/>
      <c r="L12" s="19"/>
      <c r="M12" s="19"/>
    </row>
    <row r="13" spans="2:13" s="17" customFormat="1" ht="18.75">
      <c r="B13" s="33"/>
      <c r="C13" s="30" t="s">
        <v>192</v>
      </c>
      <c r="E13" s="98">
        <v>0</v>
      </c>
      <c r="F13" s="98" t="s">
        <v>9</v>
      </c>
      <c r="G13" s="104"/>
      <c r="H13" s="18">
        <f t="shared" si="0"/>
        <v>0</v>
      </c>
      <c r="I13" s="19"/>
      <c r="J13" s="19"/>
      <c r="K13" s="19"/>
      <c r="L13" s="19"/>
      <c r="M13" s="19"/>
    </row>
    <row r="14" spans="2:13" s="17" customFormat="1" ht="18.75">
      <c r="B14" s="33"/>
      <c r="C14" s="30" t="s">
        <v>193</v>
      </c>
      <c r="E14" s="98">
        <v>0</v>
      </c>
      <c r="F14" s="98" t="s">
        <v>9</v>
      </c>
      <c r="G14" s="104"/>
      <c r="H14" s="18">
        <f t="shared" si="0"/>
        <v>0</v>
      </c>
      <c r="I14" s="19"/>
      <c r="J14" s="19"/>
      <c r="K14" s="19"/>
      <c r="L14" s="19"/>
      <c r="M14" s="19"/>
    </row>
    <row r="15" spans="2:13" s="17" customFormat="1" ht="18.75">
      <c r="B15" s="33"/>
      <c r="C15" s="30" t="s">
        <v>194</v>
      </c>
      <c r="E15" s="98">
        <v>0</v>
      </c>
      <c r="F15" s="98" t="s">
        <v>9</v>
      </c>
      <c r="G15" s="104"/>
      <c r="H15" s="18">
        <f t="shared" si="0"/>
        <v>0</v>
      </c>
      <c r="I15" s="19"/>
      <c r="J15" s="19"/>
      <c r="K15" s="19"/>
      <c r="L15" s="19"/>
      <c r="M15" s="19"/>
    </row>
    <row r="16" spans="2:13" s="17" customFormat="1" ht="18.75">
      <c r="B16" s="33"/>
      <c r="C16" s="30" t="s">
        <v>195</v>
      </c>
      <c r="E16" s="98">
        <v>0</v>
      </c>
      <c r="F16" s="98" t="s">
        <v>5</v>
      </c>
      <c r="G16" s="104"/>
      <c r="H16" s="18">
        <f t="shared" si="0"/>
        <v>0</v>
      </c>
      <c r="I16" s="19"/>
      <c r="J16" s="19"/>
      <c r="K16" s="19"/>
      <c r="L16" s="19"/>
      <c r="M16" s="19"/>
    </row>
    <row r="17" spans="2:13" s="17" customFormat="1" ht="18.75">
      <c r="B17" s="33"/>
      <c r="C17" s="30" t="s">
        <v>196</v>
      </c>
      <c r="E17" s="98">
        <v>0</v>
      </c>
      <c r="F17" s="98" t="s">
        <v>5</v>
      </c>
      <c r="G17" s="104"/>
      <c r="H17" s="18">
        <f t="shared" si="0"/>
        <v>0</v>
      </c>
      <c r="I17" s="19"/>
      <c r="J17" s="19"/>
      <c r="K17" s="19"/>
      <c r="L17" s="19"/>
      <c r="M17" s="19"/>
    </row>
    <row r="18" spans="5:7" ht="15">
      <c r="E18" s="108"/>
      <c r="F18" s="108"/>
      <c r="G18" s="108"/>
    </row>
    <row r="19" spans="2:13" s="17" customFormat="1" ht="18.75">
      <c r="B19" s="33" t="s">
        <v>197</v>
      </c>
      <c r="C19" s="30" t="s">
        <v>198</v>
      </c>
      <c r="E19" s="98">
        <v>0</v>
      </c>
      <c r="F19" s="98" t="s">
        <v>11</v>
      </c>
      <c r="G19" s="104"/>
      <c r="H19" s="18">
        <f>E19*LOOKUP(F19,PeriodTuples)</f>
        <v>0</v>
      </c>
      <c r="I19" s="19"/>
      <c r="J19" s="19"/>
      <c r="K19" s="19"/>
      <c r="L19" s="19"/>
      <c r="M19" s="19"/>
    </row>
    <row r="20" spans="2:13" s="17" customFormat="1" ht="18.75">
      <c r="B20" s="33"/>
      <c r="C20" s="30" t="s">
        <v>199</v>
      </c>
      <c r="E20" s="98">
        <v>0</v>
      </c>
      <c r="F20" s="98" t="s">
        <v>11</v>
      </c>
      <c r="G20" s="104"/>
      <c r="H20" s="18">
        <f>E20*LOOKUP(F20,PeriodTuples)</f>
        <v>0</v>
      </c>
      <c r="I20" s="19"/>
      <c r="J20" s="19"/>
      <c r="K20" s="19"/>
      <c r="L20" s="19"/>
      <c r="M20" s="19"/>
    </row>
    <row r="21" spans="2:13" s="17" customFormat="1" ht="18.75">
      <c r="B21" s="33"/>
      <c r="C21" s="30" t="s">
        <v>200</v>
      </c>
      <c r="E21" s="98">
        <v>0</v>
      </c>
      <c r="F21" s="98" t="s">
        <v>11</v>
      </c>
      <c r="G21" s="104"/>
      <c r="H21" s="18">
        <f>E21*LOOKUP(F21,PeriodTuples)</f>
        <v>0</v>
      </c>
      <c r="I21" s="19"/>
      <c r="J21" s="19"/>
      <c r="K21" s="19"/>
      <c r="L21" s="19"/>
      <c r="M21" s="19"/>
    </row>
    <row r="22" spans="2:13" s="17" customFormat="1" ht="18.75">
      <c r="B22" s="33"/>
      <c r="C22" s="30" t="s">
        <v>201</v>
      </c>
      <c r="E22" s="98">
        <v>0</v>
      </c>
      <c r="F22" s="98" t="s">
        <v>11</v>
      </c>
      <c r="G22" s="104"/>
      <c r="H22" s="18">
        <f>E22*LOOKUP(F22,PeriodTuples)</f>
        <v>0</v>
      </c>
      <c r="I22" s="19"/>
      <c r="J22" s="19"/>
      <c r="K22" s="19"/>
      <c r="L22" s="19"/>
      <c r="M22" s="19"/>
    </row>
    <row r="23" spans="5:7" ht="15">
      <c r="E23" s="108"/>
      <c r="F23" s="108"/>
      <c r="G23" s="108"/>
    </row>
    <row r="24" spans="2:13" s="17" customFormat="1" ht="18.75">
      <c r="B24" s="33" t="s">
        <v>202</v>
      </c>
      <c r="C24" s="30" t="s">
        <v>203</v>
      </c>
      <c r="E24" s="98">
        <v>0</v>
      </c>
      <c r="F24" s="98" t="s">
        <v>11</v>
      </c>
      <c r="G24" s="104"/>
      <c r="H24" s="18">
        <f>E24*LOOKUP(F24,PeriodTuples)</f>
        <v>0</v>
      </c>
      <c r="I24" s="19"/>
      <c r="J24" s="19"/>
      <c r="K24" s="19"/>
      <c r="L24" s="19"/>
      <c r="M24" s="19"/>
    </row>
    <row r="25" spans="2:13" s="17" customFormat="1" ht="18.75">
      <c r="B25" s="33"/>
      <c r="C25" s="30" t="s">
        <v>204</v>
      </c>
      <c r="E25" s="98">
        <v>0</v>
      </c>
      <c r="F25" s="98" t="s">
        <v>11</v>
      </c>
      <c r="G25" s="104"/>
      <c r="H25" s="18">
        <f>E25*LOOKUP(F25,PeriodTuples)</f>
        <v>0</v>
      </c>
      <c r="I25" s="19"/>
      <c r="J25" s="19"/>
      <c r="K25" s="19"/>
      <c r="L25" s="19"/>
      <c r="M25" s="19"/>
    </row>
    <row r="26" spans="2:13" s="17" customFormat="1" ht="18.75">
      <c r="B26" s="33"/>
      <c r="C26" s="30" t="s">
        <v>205</v>
      </c>
      <c r="E26" s="98">
        <v>0</v>
      </c>
      <c r="F26" s="98" t="s">
        <v>11</v>
      </c>
      <c r="G26" s="104"/>
      <c r="H26" s="18">
        <f>E26*LOOKUP(F26,PeriodTuples)</f>
        <v>0</v>
      </c>
      <c r="I26" s="19"/>
      <c r="J26" s="19"/>
      <c r="K26" s="19"/>
      <c r="L26" s="19"/>
      <c r="M26" s="19"/>
    </row>
    <row r="27" spans="1:8" s="17" customFormat="1" ht="18.75">
      <c r="A27" s="19"/>
      <c r="B27" s="19"/>
      <c r="C27" s="16"/>
      <c r="E27" s="99"/>
      <c r="F27" s="99"/>
      <c r="G27" s="99"/>
      <c r="H27" s="20"/>
    </row>
    <row r="28" spans="1:8" s="17" customFormat="1" ht="18.75">
      <c r="A28" s="19"/>
      <c r="B28" s="21" t="s">
        <v>46</v>
      </c>
      <c r="C28" s="101"/>
      <c r="E28" s="98">
        <v>0</v>
      </c>
      <c r="F28" s="98" t="s">
        <v>9</v>
      </c>
      <c r="G28" s="104"/>
      <c r="H28" s="18">
        <f>E28*LOOKUP(F28,PeriodTuples)</f>
        <v>0</v>
      </c>
    </row>
    <row r="29" spans="1:8" s="17" customFormat="1" ht="18.75">
      <c r="A29" s="19"/>
      <c r="B29" s="19"/>
      <c r="C29" s="101"/>
      <c r="E29" s="98">
        <v>0</v>
      </c>
      <c r="F29" s="98" t="s">
        <v>9</v>
      </c>
      <c r="G29" s="104"/>
      <c r="H29" s="18">
        <f>E29*LOOKUP(F29,PeriodTuples)</f>
        <v>0</v>
      </c>
    </row>
    <row r="30" spans="1:8" s="17" customFormat="1" ht="18.75">
      <c r="A30" s="19"/>
      <c r="B30" s="19"/>
      <c r="C30" s="101"/>
      <c r="E30" s="98">
        <v>0</v>
      </c>
      <c r="F30" s="98" t="s">
        <v>9</v>
      </c>
      <c r="G30" s="104"/>
      <c r="H30" s="18">
        <f>E30*LOOKUP(F30,PeriodTuples)</f>
        <v>0</v>
      </c>
    </row>
    <row r="31" spans="1:8" s="17" customFormat="1" ht="18.75">
      <c r="A31" s="19"/>
      <c r="B31" s="19"/>
      <c r="C31" s="101"/>
      <c r="E31" s="98">
        <v>0</v>
      </c>
      <c r="F31" s="98" t="s">
        <v>9</v>
      </c>
      <c r="G31" s="104"/>
      <c r="H31" s="18">
        <f>E31*LOOKUP(F31,PeriodTuples)</f>
        <v>0</v>
      </c>
    </row>
    <row r="32" spans="1:8" s="17" customFormat="1" ht="18.75">
      <c r="A32" s="19"/>
      <c r="B32" s="19"/>
      <c r="C32" s="101"/>
      <c r="E32" s="98">
        <v>0</v>
      </c>
      <c r="F32" s="98" t="s">
        <v>9</v>
      </c>
      <c r="G32" s="104"/>
      <c r="H32" s="18">
        <f>E32*LOOKUP(F32,PeriodTuples)</f>
        <v>0</v>
      </c>
    </row>
    <row r="33" ht="15">
      <c r="H33" s="26"/>
    </row>
    <row r="34" spans="3:13" s="24" customFormat="1" ht="23.25">
      <c r="C34" s="36"/>
      <c r="F34" s="25" t="s">
        <v>206</v>
      </c>
      <c r="G34" s="25"/>
      <c r="H34" s="9">
        <f>SUM(H$9:H$32)</f>
        <v>0</v>
      </c>
      <c r="I34" s="23"/>
      <c r="J34" s="23"/>
      <c r="K34" s="23"/>
      <c r="L34" s="23"/>
      <c r="M34" s="23"/>
    </row>
    <row r="35" ht="23.25">
      <c r="H35" s="9"/>
    </row>
    <row r="36" spans="6:8" ht="23.25">
      <c r="F36" s="37" t="s">
        <v>81</v>
      </c>
      <c r="G36" s="37"/>
      <c r="H36" s="9">
        <f>SUM(Results!D20:D25)</f>
        <v>0</v>
      </c>
    </row>
    <row r="37" ht="15"/>
    <row r="43" ht="18.75">
      <c r="H43" s="28"/>
    </row>
  </sheetData>
  <sheetProtection password="C528" sheet="1" selectLockedCells="1"/>
  <mergeCells count="4">
    <mergeCell ref="E2:H2"/>
    <mergeCell ref="F4:H4"/>
  </mergeCells>
  <conditionalFormatting sqref="H11">
    <cfRule type="expression" priority="1" dxfId="183" stopIfTrue="1">
      <formula>NOT(ISERROR(SEARCH("ERROR",H11)))</formula>
    </cfRule>
  </conditionalFormatting>
  <conditionalFormatting sqref="H11">
    <cfRule type="expression" priority="2" dxfId="183" stopIfTrue="1">
      <formula>NOT(ISERROR(SEARCH("ERROR",H11)))</formula>
    </cfRule>
  </conditionalFormatting>
  <conditionalFormatting sqref="H11">
    <cfRule type="expression" priority="3" dxfId="183" stopIfTrue="1">
      <formula>NOT(ISERROR(SEARCH("ERROR",H11)))</formula>
    </cfRule>
  </conditionalFormatting>
  <conditionalFormatting sqref="H11">
    <cfRule type="expression" priority="4" dxfId="183" stopIfTrue="1">
      <formula>NOT(ISERROR(SEARCH("ERROR",H11)))</formula>
    </cfRule>
  </conditionalFormatting>
  <conditionalFormatting sqref="H11">
    <cfRule type="expression" priority="5" dxfId="183" stopIfTrue="1">
      <formula>NOT(ISERROR(SEARCH("ERROR",H11)))</formula>
    </cfRule>
  </conditionalFormatting>
  <conditionalFormatting sqref="H11">
    <cfRule type="expression" priority="6" dxfId="183" stopIfTrue="1">
      <formula>NOT(ISERROR(SEARCH("ERROR",H11)))</formula>
    </cfRule>
  </conditionalFormatting>
  <conditionalFormatting sqref="H11">
    <cfRule type="expression" priority="7" dxfId="183" stopIfTrue="1">
      <formula>NOT(ISERROR(SEARCH("ERROR",H11)))</formula>
    </cfRule>
  </conditionalFormatting>
  <conditionalFormatting sqref="H11">
    <cfRule type="expression" priority="8" dxfId="183" stopIfTrue="1">
      <formula>NOT(ISERROR(SEARCH("ERROR",H11)))</formula>
    </cfRule>
  </conditionalFormatting>
  <conditionalFormatting sqref="H11">
    <cfRule type="expression" priority="9" dxfId="183" stopIfTrue="1">
      <formula>NOT(ISERROR(SEARCH("ERROR",H11)))</formula>
    </cfRule>
  </conditionalFormatting>
  <conditionalFormatting sqref="H11">
    <cfRule type="expression" priority="10" dxfId="183" stopIfTrue="1">
      <formula>NOT(ISERROR(SEARCH("ERROR",H11)))</formula>
    </cfRule>
  </conditionalFormatting>
  <conditionalFormatting sqref="H11">
    <cfRule type="expression" priority="11" dxfId="183" stopIfTrue="1">
      <formula>NOT(ISERROR(SEARCH("ERROR",H11)))</formula>
    </cfRule>
  </conditionalFormatting>
  <conditionalFormatting sqref="H11">
    <cfRule type="expression" priority="12" dxfId="183" stopIfTrue="1">
      <formula>NOT(ISERROR(SEARCH("ERROR",H11)))</formula>
    </cfRule>
  </conditionalFormatting>
  <conditionalFormatting sqref="H11">
    <cfRule type="expression" priority="13" dxfId="183" stopIfTrue="1">
      <formula>NOT(ISERROR(SEARCH("ERROR",H11)))</formula>
    </cfRule>
  </conditionalFormatting>
  <conditionalFormatting sqref="H11">
    <cfRule type="expression" priority="14" dxfId="183" stopIfTrue="1">
      <formula>NOT(ISERROR(SEARCH("ERROR",H11)))</formula>
    </cfRule>
  </conditionalFormatting>
  <conditionalFormatting sqref="H11">
    <cfRule type="expression" priority="15" dxfId="183" stopIfTrue="1">
      <formula>NOT(ISERROR(SEARCH("ERROR",H11)))</formula>
    </cfRule>
  </conditionalFormatting>
  <conditionalFormatting sqref="H11">
    <cfRule type="expression" priority="16" dxfId="183" stopIfTrue="1">
      <formula>NOT(ISERROR(SEARCH("ERROR",H11)))</formula>
    </cfRule>
  </conditionalFormatting>
  <conditionalFormatting sqref="H11">
    <cfRule type="expression" priority="17" dxfId="183" stopIfTrue="1">
      <formula>NOT(ISERROR(SEARCH("ERROR",H11)))</formula>
    </cfRule>
  </conditionalFormatting>
  <conditionalFormatting sqref="H11">
    <cfRule type="expression" priority="18" dxfId="183" stopIfTrue="1">
      <formula>NOT(ISERROR(SEARCH("ERROR",H11)))</formula>
    </cfRule>
  </conditionalFormatting>
  <conditionalFormatting sqref="H11">
    <cfRule type="expression" priority="19" dxfId="183" stopIfTrue="1">
      <formula>NOT(ISERROR(SEARCH("ERROR",H11)))</formula>
    </cfRule>
  </conditionalFormatting>
  <conditionalFormatting sqref="H11">
    <cfRule type="expression" priority="20" dxfId="183" stopIfTrue="1">
      <formula>NOT(ISERROR(SEARCH("ERROR",H11)))</formula>
    </cfRule>
  </conditionalFormatting>
  <conditionalFormatting sqref="H11">
    <cfRule type="expression" priority="21" dxfId="183" stopIfTrue="1">
      <formula>NOT(ISERROR(SEARCH("ERROR",H11)))</formula>
    </cfRule>
  </conditionalFormatting>
  <dataValidations count="2">
    <dataValidation type="list" allowBlank="1" showErrorMessage="1" sqref="G23 F9:F26 G18 F28:F32">
      <formula1>Periods</formula1>
      <formula2>0</formula2>
    </dataValidation>
    <dataValidation type="list" allowBlank="1" showErrorMessage="1" sqref="G9:G17 G19:G22 G24:G26 G28:G32">
      <formula1>BudgetCategories</formula1>
    </dataValidation>
  </dataValidations>
  <printOptions/>
  <pageMargins left="0.7479166666666667" right="0.7479166666666667" top="0.9840277777777777" bottom="0.9840277777777777" header="0.5118055555555555" footer="0.5118055555555555"/>
  <pageSetup horizontalDpi="300" verticalDpi="300" orientation="portrait" paperSize="9"/>
  <drawing r:id="rId3"/>
  <legacyDrawing r:id="rId2"/>
</worksheet>
</file>

<file path=xl/worksheets/sheet9.xml><?xml version="1.0" encoding="utf-8"?>
<worksheet xmlns="http://schemas.openxmlformats.org/spreadsheetml/2006/main" xmlns:r="http://schemas.openxmlformats.org/officeDocument/2006/relationships">
  <sheetPr codeName="Sheet9"/>
  <dimension ref="A1:S57"/>
  <sheetViews>
    <sheetView showGridLines="0" zoomScalePageLayoutView="0" workbookViewId="0" topLeftCell="A3">
      <selection activeCell="G25" sqref="G25:M25"/>
    </sheetView>
  </sheetViews>
  <sheetFormatPr defaultColWidth="8.8515625" defaultRowHeight="15"/>
  <cols>
    <col min="1" max="1" width="8.8515625" style="3" customWidth="1"/>
    <col min="2" max="2" width="37.57421875" style="44" customWidth="1"/>
    <col min="3" max="3" width="4.8515625" style="44" customWidth="1"/>
    <col min="4" max="4" width="23.7109375" style="33" customWidth="1"/>
    <col min="5" max="5" width="11.421875" style="3" customWidth="1"/>
    <col min="6" max="6" width="3.140625" style="3" customWidth="1"/>
    <col min="7" max="7" width="32.00390625" style="45" customWidth="1"/>
    <col min="8" max="8" width="8.8515625" style="45" customWidth="1"/>
    <col min="9" max="9" width="18.7109375" style="45" bestFit="1" customWidth="1"/>
    <col min="10" max="10" width="22.140625" style="45" bestFit="1" customWidth="1"/>
    <col min="11" max="11" width="16.421875" style="45" customWidth="1"/>
    <col min="12" max="12" width="8.8515625" style="45" customWidth="1"/>
    <col min="13" max="13" width="24.00390625" style="45" bestFit="1" customWidth="1"/>
    <col min="14" max="16384" width="8.8515625" style="3" customWidth="1"/>
  </cols>
  <sheetData>
    <row r="1" spans="1:13" ht="15" hidden="1">
      <c r="A1" s="1"/>
      <c r="B1" s="1"/>
      <c r="C1" s="2"/>
      <c r="D1" s="3"/>
      <c r="G1" s="4"/>
      <c r="H1" s="3"/>
      <c r="I1" s="3"/>
      <c r="J1" s="3"/>
      <c r="K1" s="3"/>
      <c r="L1" s="3"/>
      <c r="M1" s="3"/>
    </row>
    <row r="2" spans="1:13" ht="15" hidden="1">
      <c r="A2" s="1"/>
      <c r="B2" s="1"/>
      <c r="C2" s="2"/>
      <c r="D2" s="3"/>
      <c r="E2" s="120"/>
      <c r="F2" s="120"/>
      <c r="G2" s="120"/>
      <c r="H2" s="3"/>
      <c r="I2" s="3"/>
      <c r="J2" s="46"/>
      <c r="K2" s="3"/>
      <c r="L2" s="3"/>
      <c r="M2" s="3"/>
    </row>
    <row r="3" spans="1:13" ht="24" customHeight="1">
      <c r="A3" s="1"/>
      <c r="B3" s="1"/>
      <c r="C3" s="2"/>
      <c r="D3" s="3"/>
      <c r="G3" s="4"/>
      <c r="H3" s="3"/>
      <c r="I3" s="3"/>
      <c r="J3" s="3"/>
      <c r="K3" s="3"/>
      <c r="L3" s="3"/>
      <c r="M3" s="3"/>
    </row>
    <row r="4" spans="2:13" s="47" customFormat="1" ht="36">
      <c r="B4" s="5" t="s">
        <v>207</v>
      </c>
      <c r="C4" s="48"/>
      <c r="D4" s="49"/>
      <c r="G4" s="50"/>
      <c r="H4" s="50"/>
      <c r="I4" s="50"/>
      <c r="J4" s="83"/>
      <c r="K4" s="83"/>
      <c r="L4" s="83"/>
      <c r="M4" s="83"/>
    </row>
    <row r="5" spans="7:13" ht="18" customHeight="1">
      <c r="G5" s="127"/>
      <c r="H5" s="127"/>
      <c r="I5" s="127"/>
      <c r="J5" s="127"/>
      <c r="K5" s="127"/>
      <c r="L5" s="127"/>
      <c r="M5" s="127"/>
    </row>
    <row r="6" spans="7:19" ht="22.5" customHeight="1">
      <c r="G6" s="127"/>
      <c r="H6" s="127"/>
      <c r="I6" s="127"/>
      <c r="J6" s="127"/>
      <c r="K6" s="127"/>
      <c r="L6" s="127"/>
      <c r="M6" s="127"/>
      <c r="N6" s="51"/>
      <c r="O6" s="51"/>
      <c r="P6" s="51"/>
      <c r="Q6" s="51"/>
      <c r="R6" s="51"/>
      <c r="S6" s="51"/>
    </row>
    <row r="7" spans="1:14" ht="28.5" customHeight="1" thickBot="1">
      <c r="A7" s="3"/>
      <c r="B7" s="52" t="s">
        <v>208</v>
      </c>
      <c r="C7" s="53"/>
      <c r="D7" s="54" t="s">
        <v>209</v>
      </c>
      <c r="G7" s="129" t="str">
        <f>IF(D12&gt;0,Advice!B4,IF(D12&lt;0,Advice!B9,IF(D12=0,Advice!B14,"")))</f>
        <v>Good news - your budget balances!</v>
      </c>
      <c r="H7" s="129"/>
      <c r="I7" s="129"/>
      <c r="J7" s="129"/>
      <c r="K7" s="129"/>
      <c r="L7" s="129"/>
      <c r="M7" s="129"/>
      <c r="N7" s="55"/>
    </row>
    <row r="8" spans="2:14" ht="22.5" customHeight="1">
      <c r="B8" s="56"/>
      <c r="C8" s="56"/>
      <c r="D8" s="57"/>
      <c r="G8" s="128" t="str">
        <f>IF(D12&gt;0,Advice!B5,IF(D12&lt;0,Advice!B10,IF(D12=0,Advice!B15,"")))</f>
        <v>In other words, your income covers your spending.</v>
      </c>
      <c r="H8" s="128"/>
      <c r="I8" s="128"/>
      <c r="J8" s="128"/>
      <c r="K8" s="128"/>
      <c r="L8" s="128"/>
      <c r="M8" s="128"/>
      <c r="N8" s="55"/>
    </row>
    <row r="9" spans="1:14" ht="23.25">
      <c r="A9" s="3"/>
      <c r="B9" s="58" t="s">
        <v>210</v>
      </c>
      <c r="C9" s="58"/>
      <c r="D9" s="59">
        <f>SUM(Income!G6)</f>
        <v>0</v>
      </c>
      <c r="G9" s="123" t="str">
        <f>IF(D12&gt;0,Advice!B6,IF(D12&lt;0,Advice!B11,IF(D12=0,Advice!B16,"")))</f>
        <v>So if you're sure you've filled in all your figures correctly and you've been honest about your spending then this is a good start.</v>
      </c>
      <c r="H9" s="123"/>
      <c r="I9" s="123"/>
      <c r="J9" s="123"/>
      <c r="K9" s="123"/>
      <c r="L9" s="123"/>
      <c r="M9" s="123"/>
      <c r="N9" s="55"/>
    </row>
    <row r="10" spans="1:14" ht="23.25">
      <c r="A10" s="3"/>
      <c r="B10" s="60" t="s">
        <v>211</v>
      </c>
      <c r="C10" s="60"/>
      <c r="D10" s="61">
        <f>SUM(D20:D25)</f>
        <v>0</v>
      </c>
      <c r="G10" s="123"/>
      <c r="H10" s="123"/>
      <c r="I10" s="123"/>
      <c r="J10" s="123"/>
      <c r="K10" s="123"/>
      <c r="L10" s="123"/>
      <c r="M10" s="123"/>
      <c r="N10" s="55"/>
    </row>
    <row r="11" spans="2:15" s="24" customFormat="1" ht="12.75" customHeight="1">
      <c r="B11" s="44"/>
      <c r="C11" s="44"/>
      <c r="D11" s="96"/>
      <c r="G11" s="123"/>
      <c r="H11" s="123"/>
      <c r="I11" s="123"/>
      <c r="J11" s="123"/>
      <c r="K11" s="123"/>
      <c r="L11" s="123"/>
      <c r="M11" s="123"/>
      <c r="N11" s="55"/>
      <c r="O11" s="62"/>
    </row>
    <row r="12" spans="1:14" ht="24" customHeight="1" thickBot="1">
      <c r="A12" s="29"/>
      <c r="B12" s="52" t="s">
        <v>212</v>
      </c>
      <c r="C12" s="63"/>
      <c r="D12" s="97">
        <f>D9-D10</f>
        <v>0</v>
      </c>
      <c r="G12" s="123" t="str">
        <f>IF(D12&gt;0,Advice!B7,IF(D12&lt;0,Advice!B12,IF(D12=0,Advice!B17,"")))</f>
        <v>There are still things you should do to protect yourself. Go to your next steps to find out where you might be able to cut costs and perhaps build up a savings cushion. Otherwise an unexpected bill – like a burst pipe or a car breakdown – could tip you into a situation where you're spending more than you earn.</v>
      </c>
      <c r="H12" s="123"/>
      <c r="I12" s="123"/>
      <c r="J12" s="123"/>
      <c r="K12" s="123"/>
      <c r="L12" s="123"/>
      <c r="M12" s="123"/>
      <c r="N12" s="55"/>
    </row>
    <row r="13" spans="7:14" ht="15">
      <c r="G13" s="123"/>
      <c r="H13" s="123"/>
      <c r="I13" s="123"/>
      <c r="J13" s="123"/>
      <c r="K13" s="123"/>
      <c r="L13" s="123"/>
      <c r="M13" s="123"/>
      <c r="N13" s="55"/>
    </row>
    <row r="14" spans="2:14" ht="23.25">
      <c r="B14" s="64"/>
      <c r="C14" s="64"/>
      <c r="G14" s="123"/>
      <c r="H14" s="123"/>
      <c r="I14" s="123"/>
      <c r="J14" s="123"/>
      <c r="K14" s="123"/>
      <c r="L14" s="123"/>
      <c r="M14" s="123"/>
      <c r="N14" s="55"/>
    </row>
    <row r="15" spans="2:14" ht="18.75">
      <c r="B15" s="65"/>
      <c r="C15" s="65"/>
      <c r="D15" s="15"/>
      <c r="G15" s="123"/>
      <c r="H15" s="123"/>
      <c r="I15" s="123"/>
      <c r="J15" s="123"/>
      <c r="K15" s="123"/>
      <c r="L15" s="123"/>
      <c r="M15" s="123"/>
      <c r="N15" s="55"/>
    </row>
    <row r="16" spans="7:18" ht="18.75">
      <c r="G16" s="123"/>
      <c r="H16" s="123"/>
      <c r="I16" s="123"/>
      <c r="J16" s="123"/>
      <c r="K16" s="123"/>
      <c r="L16" s="123"/>
      <c r="M16" s="123"/>
      <c r="N16" s="55"/>
      <c r="P16" s="44"/>
      <c r="Q16" s="44"/>
      <c r="R16" s="33"/>
    </row>
    <row r="17" spans="7:19" ht="23.25">
      <c r="G17" s="66"/>
      <c r="H17" s="66"/>
      <c r="I17" s="66"/>
      <c r="J17" s="66"/>
      <c r="K17" s="66"/>
      <c r="L17" s="66"/>
      <c r="M17" s="66"/>
      <c r="N17" s="55"/>
      <c r="P17" s="56"/>
      <c r="Q17" s="43"/>
      <c r="R17" s="67"/>
      <c r="S17" s="68"/>
    </row>
    <row r="18" spans="1:14" ht="27" customHeight="1" thickBot="1">
      <c r="A18" s="3"/>
      <c r="B18" s="53" t="s">
        <v>213</v>
      </c>
      <c r="C18" s="69"/>
      <c r="D18" s="54" t="s">
        <v>214</v>
      </c>
      <c r="E18" s="70" t="s">
        <v>215</v>
      </c>
      <c r="F18" s="3"/>
      <c r="G18" s="124" t="s">
        <v>216</v>
      </c>
      <c r="H18" s="124"/>
      <c r="I18" s="124"/>
      <c r="J18" s="124"/>
      <c r="K18" s="124"/>
      <c r="L18" s="124"/>
      <c r="M18" s="124"/>
      <c r="N18" s="55"/>
    </row>
    <row r="19" spans="2:4" ht="18.75">
      <c r="B19" s="71"/>
      <c r="C19" s="71"/>
      <c r="D19" s="72"/>
    </row>
    <row r="20" spans="1:13" ht="23.25">
      <c r="A20" s="29"/>
      <c r="B20" s="73" t="s">
        <v>217</v>
      </c>
      <c r="C20" s="74" t="s">
        <v>218</v>
      </c>
      <c r="D20" s="75">
        <f>SUM('Household bills'!H44)</f>
        <v>0</v>
      </c>
      <c r="E20" s="76">
        <f>IF(D20=0,"",D20/D10)</f>
      </c>
      <c r="F20" s="3"/>
      <c r="G20" s="125" t="str">
        <f>IF(D12&gt;0,'Next steps'!B3,IF(D12=0,'Next steps'!B20,IF(D12&lt;=0,'Next steps'!B36,"")))</f>
        <v>Save yourself some money</v>
      </c>
      <c r="H20" s="125"/>
      <c r="I20" s="125"/>
      <c r="J20" s="125"/>
      <c r="K20" s="125"/>
      <c r="L20" s="125"/>
      <c r="M20" s="125"/>
    </row>
    <row r="21" spans="1:13" ht="18.75">
      <c r="A21" s="29"/>
      <c r="B21" s="73" t="s">
        <v>219</v>
      </c>
      <c r="C21" s="74" t="s">
        <v>218</v>
      </c>
      <c r="D21" s="75">
        <f>SUM('Living costs'!H38)</f>
        <v>0</v>
      </c>
      <c r="E21" s="76">
        <f>IF(D21=0,"",D21/D10)</f>
      </c>
      <c r="F21" s="3"/>
      <c r="G21" s="123" t="str">
        <f>IF(D12&gt;0,'Next steps'!B4,IF(D12=0,'Next steps'!B21,IF(D12&lt;=0,'Next steps'!B37,"")))</f>
        <v>Don't spend more than you need to – shop around! You might be able to get a cheaper deal on your phone or TV package. Or you might find you're paying over the odds for your gas and electricity. </v>
      </c>
      <c r="H21" s="123"/>
      <c r="I21" s="123"/>
      <c r="J21" s="123"/>
      <c r="K21" s="123"/>
      <c r="L21" s="123"/>
      <c r="M21" s="123"/>
    </row>
    <row r="22" spans="1:13" ht="18.75">
      <c r="A22" s="29"/>
      <c r="B22" s="73" t="s">
        <v>220</v>
      </c>
      <c r="C22" s="74" t="s">
        <v>218</v>
      </c>
      <c r="D22" s="75">
        <f>SUM('Insurance, loans &amp; banking'!H43)</f>
        <v>0</v>
      </c>
      <c r="E22" s="76">
        <f>IF(D22=0,"",D22/D10)</f>
      </c>
      <c r="G22" s="123"/>
      <c r="H22" s="123"/>
      <c r="I22" s="123"/>
      <c r="J22" s="123"/>
      <c r="K22" s="123"/>
      <c r="L22" s="123"/>
      <c r="M22" s="123"/>
    </row>
    <row r="23" spans="1:13" ht="18.75">
      <c r="A23" s="29"/>
      <c r="B23" s="73" t="s">
        <v>221</v>
      </c>
      <c r="C23" s="74" t="s">
        <v>218</v>
      </c>
      <c r="D23" s="75">
        <f>SUM('Family &amp; friends'!H40)</f>
        <v>0</v>
      </c>
      <c r="E23" s="76">
        <f>IF(D23=0,"",D23/D10)</f>
      </c>
      <c r="G23" s="123"/>
      <c r="H23" s="123"/>
      <c r="I23" s="123"/>
      <c r="J23" s="123"/>
      <c r="K23" s="123"/>
      <c r="L23" s="123"/>
      <c r="M23" s="123"/>
    </row>
    <row r="24" spans="1:13" ht="18.75">
      <c r="A24" s="29"/>
      <c r="B24" s="73" t="s">
        <v>222</v>
      </c>
      <c r="C24" s="74" t="s">
        <v>218</v>
      </c>
      <c r="D24" s="75">
        <f>SUM(Travel!H30)</f>
        <v>0</v>
      </c>
      <c r="E24" s="76">
        <f>IF(D24=0,"",D24/D10)</f>
      </c>
      <c r="G24" s="123"/>
      <c r="H24" s="123"/>
      <c r="I24" s="123"/>
      <c r="J24" s="123"/>
      <c r="K24" s="123"/>
      <c r="L24" s="123"/>
      <c r="M24" s="123"/>
    </row>
    <row r="25" spans="1:13" ht="18.75">
      <c r="A25" s="29"/>
      <c r="B25" s="73" t="s">
        <v>223</v>
      </c>
      <c r="C25" s="74" t="s">
        <v>218</v>
      </c>
      <c r="D25" s="75">
        <f>SUM(Leisure!H34)</f>
        <v>0</v>
      </c>
      <c r="E25" s="76">
        <f>IF(D25=0,"",D25/D10)</f>
      </c>
      <c r="F25" s="3"/>
      <c r="G25" s="126" t="str">
        <f>IF(D12&gt;0,HYPERLINK("https://www.moneyadviceservice.org.uk/en/articles/should-i-save-or-pay-off-debt?utm_source=bp-spreadsheet&amp;utm_medium=spreadsheet&amp;utm_campaign=bp-spreadsheet-longform
",'Next steps'!B5),IF(D12=0,HYPERLINK("https://www.moneyadviceservice.org.uk/en/categories/money-saving-tips?utm_source=bp-spreadsheet&amp;utm_medium=spreadsheet&amp;utm_campaign=bp-spreadsheet-longform
",'Next steps'!B22),IF(D12&lt;0,HYPERLINK("https://www.moneyadviceservice.org.uk/en/categories/money-saving-tips?utm_source=bp-spreadsheet&amp;utm_medium=spreadsheet&amp;utm_campaign=bp-spreadsheet-longform
",'Next steps'!B38),"")))</f>
        <v>See our Money saving tips to find out how you can cut costs.</v>
      </c>
      <c r="H25" s="126"/>
      <c r="I25" s="126"/>
      <c r="J25" s="126"/>
      <c r="K25" s="126"/>
      <c r="L25" s="126"/>
      <c r="M25" s="126"/>
    </row>
    <row r="26" spans="7:13" ht="18.75">
      <c r="G26" s="126">
        <f>IF(D12&gt;0,HYPERLINK("https://www.moneyadviceservice.org.uk/en/articles/should-you-pay-off-your-mortgage-early?utm_source=bp-spreadsheet&amp;utm_medium=spreadsheet&amp;utm_campaign=bp-spreadsheet-longform",'Next steps'!B6),IF(D12&lt;0,HYPERLINK("https://www.moneyadviceservice.org.uk/en/tools/cut-back-calculator?utm_source=bp-spreadsheet&amp;utm_medium=spreadsheet&amp;utm_campaign=bp-spreadsheet-longform",'Next steps'!B39),""))</f>
      </c>
      <c r="H26" s="126"/>
      <c r="I26" s="126"/>
      <c r="J26" s="126"/>
      <c r="K26" s="126"/>
      <c r="L26" s="126"/>
      <c r="M26" s="126"/>
    </row>
    <row r="27" ht="18.75"/>
    <row r="28" spans="7:13" ht="23.25">
      <c r="G28" s="125" t="str">
        <f>IF(D12&gt;0,'Next steps'!B8,IF(D12=0,'Next steps'!B25,IF(D12&lt;=0,'Next steps'!B41,"")))</f>
        <v>Build up your savings</v>
      </c>
      <c r="H28" s="125"/>
      <c r="I28" s="125"/>
      <c r="J28" s="125"/>
      <c r="K28" s="125"/>
      <c r="L28" s="125"/>
      <c r="M28" s="125"/>
    </row>
    <row r="29" spans="7:13" ht="15">
      <c r="G29" s="123" t="str">
        <f>IF(D12&gt;0,'Next steps'!B9,IF(D12=0,'Next steps'!B26,IF(D12&lt;=0,'Next steps'!B42,"")))</f>
        <v>Even a small amount of savings can come in handy and stop you tipping into debt if things go wrong. You might think you can't afford to save, but it's surprising how you can find small amounts here and there and they soon add up. </v>
      </c>
      <c r="H29" s="123"/>
      <c r="I29" s="123"/>
      <c r="J29" s="123"/>
      <c r="K29" s="123"/>
      <c r="L29" s="123"/>
      <c r="M29" s="123"/>
    </row>
    <row r="30" spans="7:13" ht="15">
      <c r="G30" s="123"/>
      <c r="H30" s="123"/>
      <c r="I30" s="123"/>
      <c r="J30" s="123"/>
      <c r="K30" s="123"/>
      <c r="L30" s="123"/>
      <c r="M30" s="123"/>
    </row>
    <row r="31" spans="7:13" ht="15">
      <c r="G31" s="123"/>
      <c r="H31" s="123"/>
      <c r="I31" s="123"/>
      <c r="J31" s="123"/>
      <c r="K31" s="123"/>
      <c r="L31" s="123"/>
      <c r="M31" s="123"/>
    </row>
    <row r="32" spans="7:13" ht="15">
      <c r="G32" s="123"/>
      <c r="H32" s="123"/>
      <c r="I32" s="123"/>
      <c r="J32" s="123"/>
      <c r="K32" s="123"/>
      <c r="L32" s="123"/>
      <c r="M32" s="123"/>
    </row>
    <row r="33" spans="7:13" ht="18.75">
      <c r="G33" s="126" t="str">
        <f>IF(D12&gt;0,HYPERLINK("http://yourmoney.moneyadviceservice.org.uk/products/savings/savings.html?utm_source=bp-spreadsheet&amp;utm_medium=spreadsheet&amp;utm_campaign=bp-spreadsheet-longform",'Next steps'!B10),IF(D12=0,HYPERLINK("https://www.moneyadviceservice.org.uk/en/action_plans/build-an-emergency-savings-fund?utm_source=bp-spreadsheet&amp;utm_medium=spreadsheet&amp;utm_campaign=bp-spreadsheet-longform",'Next steps'!B27),IF(D12&lt;0,HYPERLINK("https://www.moneyadviceservice.org.uk/en/articles/make-sure-youre-getting-the-right-entitlements?utm_source=bp-spreadsheet&amp;utm_medium=spreadsheet&amp;utm_campaign=bp-spreadsheet-longform",'Next steps'!B43),"")))</f>
        <v>Action plan - Build an emergency savings fund</v>
      </c>
      <c r="H33" s="126"/>
      <c r="I33" s="126"/>
      <c r="J33" s="126"/>
      <c r="K33" s="126"/>
      <c r="L33" s="126"/>
      <c r="M33" s="126"/>
    </row>
    <row r="34" spans="7:13" ht="18.75">
      <c r="G34" s="126">
        <f>IF(D12&gt;0,HYPERLINK("https://www.moneyadviceservice.org.uk/en/tools/savings-calculator?utm_source=bp-spreadsheet&amp;utm_medium=spreadsheet&amp;utm_campaign=bp-spreadsheet-longform",'Next steps'!B11),"")</f>
      </c>
      <c r="H34" s="126"/>
      <c r="I34" s="126"/>
      <c r="J34" s="126"/>
      <c r="K34" s="126"/>
      <c r="L34" s="126"/>
      <c r="M34" s="126"/>
    </row>
    <row r="35" ht="18.75"/>
    <row r="36" spans="7:13" ht="23.25">
      <c r="G36" s="130" t="str">
        <f>IF(D9&gt;0,'Next steps'!B13,IF(D9=0,'Next steps'!B30,IF(D9&lt;=0,'Next steps'!B46,"")))</f>
        <v>Claim everything you're entitled to</v>
      </c>
      <c r="H36" s="130"/>
      <c r="I36" s="130"/>
      <c r="J36" s="130"/>
      <c r="K36" s="130"/>
      <c r="L36" s="130"/>
      <c r="M36" s="130"/>
    </row>
    <row r="37" spans="6:13" ht="23.25">
      <c r="F37" s="77"/>
      <c r="G37" s="123" t="str">
        <f>IF(D9&gt;0,'Next steps'!B14,IF(D9=0,'Next steps'!B31,IF(D9&lt;=0,'Next steps'!B47,"")))</f>
        <v>Many people are missing out on money that could be theirs because they don't know what they can claim. It doesn't take long to find out what you're entitled to - go on - you've got nothing to lose! </v>
      </c>
      <c r="H37" s="123"/>
      <c r="I37" s="123"/>
      <c r="J37" s="123"/>
      <c r="K37" s="123"/>
      <c r="L37" s="123"/>
      <c r="M37" s="123"/>
    </row>
    <row r="38" spans="7:13" ht="15">
      <c r="G38" s="123"/>
      <c r="H38" s="123"/>
      <c r="I38" s="123"/>
      <c r="J38" s="123"/>
      <c r="K38" s="123"/>
      <c r="L38" s="123"/>
      <c r="M38" s="123"/>
    </row>
    <row r="39" spans="6:13" ht="23.25">
      <c r="F39" s="77"/>
      <c r="G39" s="123"/>
      <c r="H39" s="123"/>
      <c r="I39" s="123"/>
      <c r="J39" s="123"/>
      <c r="K39" s="123"/>
      <c r="L39" s="123"/>
      <c r="M39" s="123"/>
    </row>
    <row r="40" spans="6:13" ht="15">
      <c r="F40" s="44"/>
      <c r="G40" s="123"/>
      <c r="H40" s="123"/>
      <c r="I40" s="123"/>
      <c r="J40" s="123"/>
      <c r="K40" s="123"/>
      <c r="L40" s="123"/>
      <c r="M40" s="123"/>
    </row>
    <row r="41" spans="6:13" ht="23.25">
      <c r="F41" s="77"/>
      <c r="G41" s="126" t="str">
        <f>IF(D9&gt;0,HYPERLINK("https://www.moneyadviceservice.org.uk/en/categories/money-saving-tips?utm_source=bp-spreadsheet&amp;utm_medium=spreadsheet&amp;utm_campaign=bp-spreadsheet-longform",'Next steps'!B15),IF(D9=0,HYPERLINK("https://www.moneyadviceservice.org.uk/en/articles/make-sure-youre-getting-the-right-entitlements?utm_source=bp-spreadsheet&amp;utm_medium=spreadsheet&amp;utm_campaign=bp-spreadsheet-longform",'Next steps'!B32),IF(D9&lt;0,HYPERLINK("https://www.moneyadviceservice.org.uk/en/categories/help-if-struggling-with-debt?utm_source=bp-spreadsheet&amp;utm_medium=spreadsheet&amp;utm_campaign=bp-spreadsheet-longform",'Next steps'!B48),"")))</f>
        <v>Make sure you're getting the right entitlements</v>
      </c>
      <c r="H41" s="126"/>
      <c r="I41" s="126"/>
      <c r="J41" s="126"/>
      <c r="K41" s="126"/>
      <c r="L41" s="126"/>
      <c r="M41" s="126"/>
    </row>
    <row r="42" ht="18.75"/>
    <row r="43" ht="18.75"/>
    <row r="44" spans="11:15" ht="18.75">
      <c r="K44" s="3"/>
      <c r="N44" s="45"/>
      <c r="O44" s="45"/>
    </row>
    <row r="45" spans="1:15" ht="18.75">
      <c r="A45" s="85"/>
      <c r="K45" s="90"/>
      <c r="N45" s="45"/>
      <c r="O45" s="45"/>
    </row>
    <row r="46" spans="1:15" ht="18.75">
      <c r="A46" s="85"/>
      <c r="G46" s="86"/>
      <c r="H46" s="87"/>
      <c r="I46" s="92"/>
      <c r="J46" s="92"/>
      <c r="K46" s="92"/>
      <c r="L46" s="93"/>
      <c r="N46" s="45"/>
      <c r="O46" s="45"/>
    </row>
    <row r="47" spans="1:15" ht="18.75">
      <c r="A47" s="85"/>
      <c r="G47" s="86"/>
      <c r="H47" s="87"/>
      <c r="I47" s="92"/>
      <c r="J47" s="92"/>
      <c r="K47" s="92"/>
      <c r="L47" s="93"/>
      <c r="N47" s="45"/>
      <c r="O47" s="45"/>
    </row>
    <row r="48" spans="1:15" ht="18.75">
      <c r="A48" s="85"/>
      <c r="G48" s="86"/>
      <c r="H48" s="87"/>
      <c r="I48" s="92"/>
      <c r="J48" s="92"/>
      <c r="K48" s="92"/>
      <c r="L48" s="93"/>
      <c r="N48" s="45"/>
      <c r="O48" s="45"/>
    </row>
    <row r="49" spans="1:15" ht="18.75">
      <c r="A49" s="85"/>
      <c r="G49" s="86"/>
      <c r="H49" s="87"/>
      <c r="I49" s="92"/>
      <c r="J49" s="92"/>
      <c r="K49" s="92"/>
      <c r="L49" s="93"/>
      <c r="N49" s="45"/>
      <c r="O49" s="45"/>
    </row>
    <row r="50" spans="1:15" ht="18.75">
      <c r="A50" s="85"/>
      <c r="G50" s="86"/>
      <c r="H50" s="87"/>
      <c r="I50" s="92"/>
      <c r="J50" s="92"/>
      <c r="K50" s="92"/>
      <c r="L50" s="93"/>
      <c r="N50" s="45"/>
      <c r="O50" s="45"/>
    </row>
    <row r="51" spans="1:15" ht="18.75">
      <c r="A51" s="85"/>
      <c r="G51" s="86"/>
      <c r="H51" s="87"/>
      <c r="I51" s="92"/>
      <c r="J51" s="92"/>
      <c r="K51" s="92"/>
      <c r="L51" s="93"/>
      <c r="N51" s="45"/>
      <c r="O51" s="45"/>
    </row>
    <row r="52" spans="1:15" ht="18.75">
      <c r="A52" s="85"/>
      <c r="G52" s="88"/>
      <c r="H52" s="88"/>
      <c r="I52" s="94"/>
      <c r="J52" s="94"/>
      <c r="K52" s="94"/>
      <c r="L52" s="95"/>
      <c r="N52" s="45"/>
      <c r="O52" s="45"/>
    </row>
    <row r="53" spans="7:15" ht="18.75">
      <c r="G53" s="44"/>
      <c r="H53" s="44"/>
      <c r="I53" s="91"/>
      <c r="J53" s="91"/>
      <c r="K53" s="91"/>
      <c r="N53" s="45"/>
      <c r="O53" s="45"/>
    </row>
    <row r="54" spans="7:15" ht="18.75">
      <c r="G54" s="44"/>
      <c r="H54" s="44"/>
      <c r="I54" s="33"/>
      <c r="J54" s="3"/>
      <c r="K54" s="3"/>
      <c r="N54" s="45"/>
      <c r="O54" s="45"/>
    </row>
    <row r="55" ht="18.75">
      <c r="D55"/>
    </row>
    <row r="56" ht="18.75">
      <c r="D56"/>
    </row>
    <row r="57" ht="18.75">
      <c r="D57"/>
    </row>
  </sheetData>
  <sheetProtection selectLockedCells="1"/>
  <mergeCells count="37">
    <mergeCell ref="G34:M34"/>
    <mergeCell ref="G36:M36"/>
    <mergeCell ref="G37:M40"/>
    <mergeCell ref="G41:M41"/>
    <mergeCell ref="E2:G2"/>
    <mergeCell ref="G5:M5"/>
    <mergeCell ref="G6:M6"/>
    <mergeCell ref="G8:M8"/>
    <mergeCell ref="G7:M7"/>
    <mergeCell ref="G26:M26"/>
    <mergeCell ref="G28:M28"/>
    <mergeCell ref="G29:M32"/>
    <mergeCell ref="G33:M33"/>
    <mergeCell ref="G21:M24"/>
    <mergeCell ref="G25:M25"/>
    <mergeCell ref="G18:M18"/>
    <mergeCell ref="G20:M20"/>
    <mergeCell ref="G9:M11"/>
    <mergeCell ref="G12:M16"/>
  </mergeCells>
  <conditionalFormatting sqref="O11">
    <cfRule type="cellIs" priority="5" dxfId="184" operator="equal" stopIfTrue="1">
      <formula>0</formula>
    </cfRule>
    <cfRule type="cellIs" priority="6" dxfId="185" operator="lessThan" stopIfTrue="1">
      <formula>0</formula>
    </cfRule>
    <cfRule type="cellIs" priority="7" dxfId="184" operator="greaterThan" stopIfTrue="1">
      <formula>0</formula>
    </cfRule>
  </conditionalFormatting>
  <conditionalFormatting sqref="G8">
    <cfRule type="expression" priority="8" dxfId="186" stopIfTrue="1">
      <formula>$D$12&lt;0</formula>
    </cfRule>
    <cfRule type="expression" priority="9" dxfId="187" stopIfTrue="1">
      <formula>$D$12&gt;0</formula>
    </cfRule>
  </conditionalFormatting>
  <conditionalFormatting sqref="G7:M7">
    <cfRule type="expression" priority="3" dxfId="188" stopIfTrue="1">
      <formula>D12&gt;=0</formula>
    </cfRule>
    <cfRule type="expression" priority="4" dxfId="189" stopIfTrue="1">
      <formula>D12&lt;0</formula>
    </cfRule>
  </conditionalFormatting>
  <conditionalFormatting sqref="D12">
    <cfRule type="expression" priority="1" dxfId="189" stopIfTrue="1">
      <formula>D12&lt;0</formula>
    </cfRule>
    <cfRule type="expression" priority="2" dxfId="190" stopIfTrue="1">
      <formula>D12&gt;=0</formula>
    </cfRule>
  </conditionalFormatting>
  <hyperlinks>
    <hyperlink ref="B20" location="'Household bills'!A1" display="Household bills"/>
    <hyperlink ref="C20" location="'Household bills'!A1" display="Edit"/>
    <hyperlink ref="B21" location="'Living costs'!A1" display="Living costs"/>
    <hyperlink ref="C21" location="'Living costs'!A1" display="Edit"/>
    <hyperlink ref="B22" location="'Insurance, loans &amp; banking'!A1" display="Insurance, loans &amp; banking"/>
    <hyperlink ref="C22" location="'Insurance, loans &amp; banking'!A1" display="Edit"/>
    <hyperlink ref="B23" location="'Family &amp; friends'!A1" display="Family &amp; friends"/>
    <hyperlink ref="C23" location="'Family &amp; friends'!A1" display="Edit"/>
    <hyperlink ref="B24" location="Travel!A1" display="Travel"/>
    <hyperlink ref="C24" location="Travel!A1" display="Edit"/>
    <hyperlink ref="B25" location="Leisure!A1" display="Leisure"/>
    <hyperlink ref="C25" location="Leisure!A1" display="Edit"/>
  </hyperlinks>
  <printOptions/>
  <pageMargins left="0.7875" right="0.7875" top="1.0527777777777778" bottom="1.0527777777777778" header="0.5118055555555555" footer="0.5118055555555555"/>
  <pageSetup horizontalDpi="300" verticalDpi="300" orientation="portrait" paperSize="9" r:id="rId2"/>
  <headerFooter alignWithMargins="0">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Nina</dc:creator>
  <cp:keywords/>
  <dc:description/>
  <cp:lastModifiedBy>Nina de Salis Young</cp:lastModifiedBy>
  <dcterms:created xsi:type="dcterms:W3CDTF">2015-05-17T14:59:03Z</dcterms:created>
  <dcterms:modified xsi:type="dcterms:W3CDTF">2018-06-11T13:04:41Z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